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3"/>
  </bookViews>
  <sheets>
    <sheet name="Приложение 7" sheetId="1" r:id="rId1"/>
    <sheet name="Приложение 8" sheetId="2" r:id="rId2"/>
    <sheet name="Приложение 9" sheetId="3" r:id="rId3"/>
    <sheet name="Приложение 10" sheetId="4" r:id="rId4"/>
  </sheets>
  <definedNames>
    <definedName name="_xlnm._FilterDatabase" localSheetId="1" hidden="1">'Приложение 8'!$A$4:$H$93</definedName>
    <definedName name="_xlnm._FilterDatabase" localSheetId="2" hidden="1">'Приложение 9'!$A$4:$E$186</definedName>
  </definedNames>
  <calcPr calcId="145621"/>
</workbook>
</file>

<file path=xl/calcChain.xml><?xml version="1.0" encoding="utf-8"?>
<calcChain xmlns="http://schemas.openxmlformats.org/spreadsheetml/2006/main">
  <c r="A16" i="4" l="1"/>
  <c r="A10" i="4"/>
  <c r="A11" i="4"/>
  <c r="A12" i="4"/>
  <c r="A13" i="4" s="1"/>
  <c r="A14" i="4" s="1"/>
  <c r="A15" i="4" s="1"/>
  <c r="A9" i="4"/>
  <c r="D16" i="3" l="1"/>
  <c r="E15" i="3"/>
  <c r="D15" i="3"/>
  <c r="E14" i="3"/>
  <c r="D14" i="3"/>
  <c r="E146" i="3"/>
  <c r="E147" i="3"/>
  <c r="E148" i="3"/>
  <c r="D148" i="3"/>
  <c r="D147" i="3"/>
  <c r="D146" i="3"/>
  <c r="E145" i="3"/>
  <c r="D145" i="3"/>
  <c r="B145" i="3"/>
  <c r="E134" i="3"/>
  <c r="E135" i="3"/>
  <c r="E136" i="3"/>
  <c r="D136" i="3"/>
  <c r="D135" i="3"/>
  <c r="D134" i="3"/>
  <c r="E133" i="3"/>
  <c r="B133" i="3"/>
  <c r="H74" i="2"/>
  <c r="G73" i="2"/>
  <c r="F73" i="2"/>
  <c r="B73" i="2"/>
  <c r="H72" i="2"/>
  <c r="G70" i="2"/>
  <c r="F70" i="2"/>
  <c r="H70" i="2" s="1"/>
  <c r="B70" i="2"/>
  <c r="I27" i="1"/>
  <c r="I16" i="1"/>
  <c r="H32" i="2"/>
  <c r="H33" i="2"/>
  <c r="D133" i="3" l="1"/>
  <c r="H73" i="2"/>
  <c r="E142" i="3"/>
  <c r="E139" i="3" s="1"/>
  <c r="D142" i="3"/>
  <c r="D139" i="3" s="1"/>
  <c r="B139" i="3"/>
  <c r="I28" i="1"/>
  <c r="F11" i="2" l="1"/>
  <c r="G11" i="2"/>
  <c r="G12" i="2"/>
  <c r="F12" i="2"/>
  <c r="H9" i="1"/>
  <c r="G9" i="1"/>
  <c r="E106" i="3"/>
  <c r="D106" i="3"/>
  <c r="D105" i="3"/>
  <c r="E105" i="3"/>
  <c r="E104" i="3"/>
  <c r="D104" i="3"/>
  <c r="E100" i="3"/>
  <c r="D100" i="3"/>
  <c r="E98" i="3"/>
  <c r="E99" i="3"/>
  <c r="D99" i="3"/>
  <c r="D98" i="3"/>
  <c r="D93" i="3"/>
  <c r="E93" i="3"/>
  <c r="E92" i="3"/>
  <c r="D92" i="3"/>
  <c r="B103" i="3"/>
  <c r="B97" i="3"/>
  <c r="G55" i="2"/>
  <c r="F55" i="2"/>
  <c r="G52" i="2"/>
  <c r="F52" i="2"/>
  <c r="H51" i="2"/>
  <c r="H50" i="2"/>
  <c r="G49" i="2"/>
  <c r="F49" i="2"/>
  <c r="B55" i="2"/>
  <c r="B52" i="2"/>
  <c r="H49" i="2" l="1"/>
  <c r="D103" i="3"/>
  <c r="E103" i="3"/>
  <c r="E97" i="3"/>
  <c r="D97" i="3"/>
  <c r="A2" i="4" l="1"/>
  <c r="H24" i="2" l="1"/>
  <c r="I24" i="1"/>
  <c r="G58" i="2"/>
  <c r="G61" i="2"/>
  <c r="G64" i="2"/>
  <c r="G67" i="2"/>
  <c r="G76" i="2"/>
  <c r="E154" i="3"/>
  <c r="D154" i="3"/>
  <c r="E152" i="3"/>
  <c r="E153" i="3"/>
  <c r="D153" i="3"/>
  <c r="D152" i="3"/>
  <c r="E130" i="3"/>
  <c r="D130" i="3"/>
  <c r="E128" i="3"/>
  <c r="E129" i="3"/>
  <c r="D129" i="3"/>
  <c r="D128" i="3"/>
  <c r="E124" i="3"/>
  <c r="D124" i="3"/>
  <c r="E122" i="3"/>
  <c r="E123" i="3"/>
  <c r="D123" i="3"/>
  <c r="D122" i="3"/>
  <c r="E118" i="3"/>
  <c r="D118" i="3"/>
  <c r="E116" i="3"/>
  <c r="E117" i="3"/>
  <c r="D117" i="3"/>
  <c r="D116" i="3"/>
  <c r="E112" i="3"/>
  <c r="D112" i="3"/>
  <c r="E110" i="3"/>
  <c r="E111" i="3"/>
  <c r="D111" i="3"/>
  <c r="D110" i="3"/>
  <c r="E17" i="3"/>
  <c r="E18" i="3"/>
  <c r="D17" i="3"/>
  <c r="D18" i="3"/>
  <c r="B151" i="3"/>
  <c r="B127" i="3"/>
  <c r="B121" i="3"/>
  <c r="B115" i="3"/>
  <c r="B109" i="3"/>
  <c r="H63" i="2"/>
  <c r="H69" i="2"/>
  <c r="H77" i="2"/>
  <c r="H78" i="2"/>
  <c r="F76" i="2"/>
  <c r="F67" i="2"/>
  <c r="F64" i="2"/>
  <c r="F61" i="2"/>
  <c r="F58" i="2"/>
  <c r="B76" i="2"/>
  <c r="B67" i="2"/>
  <c r="B64" i="2"/>
  <c r="B61" i="2"/>
  <c r="B58" i="2"/>
  <c r="D115" i="3" l="1"/>
  <c r="E121" i="3"/>
  <c r="E151" i="3"/>
  <c r="D151" i="3"/>
  <c r="H76" i="2"/>
  <c r="D127" i="3"/>
  <c r="D121" i="3"/>
  <c r="E109" i="3"/>
  <c r="D109" i="3"/>
  <c r="H61" i="2"/>
  <c r="E115" i="3"/>
  <c r="H67" i="2"/>
  <c r="E127" i="3"/>
  <c r="H36" i="2"/>
  <c r="F46" i="2" l="1"/>
  <c r="E39" i="3" l="1"/>
  <c r="D39" i="3"/>
  <c r="E86" i="3"/>
  <c r="E87" i="3"/>
  <c r="D86" i="3"/>
  <c r="D87" i="3"/>
  <c r="H47" i="2"/>
  <c r="G46" i="2"/>
  <c r="E85" i="3" l="1"/>
  <c r="H46" i="2"/>
  <c r="E91" i="3"/>
  <c r="D91" i="3"/>
  <c r="D85" i="3"/>
  <c r="D20" i="3"/>
  <c r="E20" i="3"/>
  <c r="E21" i="3"/>
  <c r="D21" i="3"/>
  <c r="E22" i="3"/>
  <c r="D22" i="3"/>
  <c r="D26" i="3"/>
  <c r="E26" i="3"/>
  <c r="E27" i="3"/>
  <c r="D27" i="3"/>
  <c r="E28" i="3"/>
  <c r="D28" i="3"/>
  <c r="D32" i="3"/>
  <c r="E32" i="3"/>
  <c r="E33" i="3"/>
  <c r="D33" i="3"/>
  <c r="E34" i="3"/>
  <c r="D34" i="3"/>
  <c r="D38" i="3"/>
  <c r="E38" i="3"/>
  <c r="E40" i="3"/>
  <c r="D40" i="3"/>
  <c r="D44" i="3"/>
  <c r="E44" i="3"/>
  <c r="E45" i="3"/>
  <c r="D45" i="3"/>
  <c r="E46" i="3"/>
  <c r="E16" i="3" s="1"/>
  <c r="D46" i="3"/>
  <c r="D50" i="3"/>
  <c r="E50" i="3"/>
  <c r="E51" i="3"/>
  <c r="D51" i="3"/>
  <c r="E52" i="3"/>
  <c r="D52" i="3"/>
  <c r="E56" i="3"/>
  <c r="E57" i="3"/>
  <c r="E58" i="3"/>
  <c r="D56" i="3"/>
  <c r="D57" i="3"/>
  <c r="D58" i="3"/>
  <c r="E62" i="3"/>
  <c r="E63" i="3"/>
  <c r="E64" i="3"/>
  <c r="D62" i="3"/>
  <c r="D63" i="3"/>
  <c r="D64" i="3"/>
  <c r="D68" i="3"/>
  <c r="E68" i="3"/>
  <c r="E69" i="3"/>
  <c r="D69" i="3"/>
  <c r="E70" i="3"/>
  <c r="D70" i="3"/>
  <c r="E74" i="3"/>
  <c r="E75" i="3"/>
  <c r="E76" i="3"/>
  <c r="D74" i="3"/>
  <c r="D75" i="3"/>
  <c r="D76" i="3"/>
  <c r="D80" i="3"/>
  <c r="E80" i="3"/>
  <c r="E81" i="3"/>
  <c r="D81" i="3"/>
  <c r="E82" i="3"/>
  <c r="D82" i="3"/>
  <c r="D164" i="3"/>
  <c r="E164" i="3"/>
  <c r="E165" i="3"/>
  <c r="D165" i="3"/>
  <c r="E166" i="3"/>
  <c r="D166" i="3"/>
  <c r="E170" i="3"/>
  <c r="D170" i="3"/>
  <c r="E171" i="3"/>
  <c r="D171" i="3"/>
  <c r="E172" i="3"/>
  <c r="D172" i="3"/>
  <c r="E184" i="3"/>
  <c r="E178" i="3" s="1"/>
  <c r="D184" i="3"/>
  <c r="D178" i="3" s="1"/>
  <c r="E183" i="3"/>
  <c r="E177" i="3" s="1"/>
  <c r="D183" i="3"/>
  <c r="D177" i="3" s="1"/>
  <c r="E182" i="3"/>
  <c r="E176" i="3" s="1"/>
  <c r="D182" i="3"/>
  <c r="E179" i="3"/>
  <c r="D179" i="3"/>
  <c r="E161" i="3"/>
  <c r="D161" i="3"/>
  <c r="E180" i="3"/>
  <c r="D180" i="3"/>
  <c r="E162" i="3"/>
  <c r="D162" i="3"/>
  <c r="G89" i="2"/>
  <c r="G90" i="2"/>
  <c r="F89" i="2"/>
  <c r="F90" i="2"/>
  <c r="G85" i="2"/>
  <c r="F85" i="2"/>
  <c r="G82" i="2"/>
  <c r="F82" i="2"/>
  <c r="G80" i="2"/>
  <c r="G81" i="2"/>
  <c r="F80" i="2"/>
  <c r="F81" i="2"/>
  <c r="F10" i="2"/>
  <c r="H15" i="2"/>
  <c r="H18" i="2"/>
  <c r="H21" i="2"/>
  <c r="H27" i="2"/>
  <c r="H30" i="2"/>
  <c r="H42" i="2"/>
  <c r="H84" i="2"/>
  <c r="I35" i="1"/>
  <c r="H34" i="1"/>
  <c r="G34" i="1"/>
  <c r="G8" i="1" s="1"/>
  <c r="H31" i="1"/>
  <c r="G31" i="1"/>
  <c r="I19" i="1"/>
  <c r="I14" i="1"/>
  <c r="I13" i="1"/>
  <c r="I12" i="1"/>
  <c r="I11" i="1"/>
  <c r="I10" i="1"/>
  <c r="B7" i="1"/>
  <c r="C7" i="1" s="1"/>
  <c r="D7" i="1" s="1"/>
  <c r="E7" i="1" s="1"/>
  <c r="F7" i="1" s="1"/>
  <c r="G7" i="1" s="1"/>
  <c r="H7" i="1" s="1"/>
  <c r="I7" i="1" s="1"/>
  <c r="J7" i="1" s="1"/>
  <c r="I34" i="1" l="1"/>
  <c r="F88" i="2"/>
  <c r="E181" i="3"/>
  <c r="E159" i="3"/>
  <c r="G8" i="2"/>
  <c r="H82" i="2"/>
  <c r="G88" i="2"/>
  <c r="H12" i="2"/>
  <c r="H11" i="2"/>
  <c r="F8" i="2"/>
  <c r="E158" i="3"/>
  <c r="E169" i="3"/>
  <c r="I9" i="1"/>
  <c r="E163" i="3"/>
  <c r="D158" i="3"/>
  <c r="D159" i="3"/>
  <c r="D163" i="3"/>
  <c r="E160" i="3"/>
  <c r="D169" i="3"/>
  <c r="D160" i="3"/>
  <c r="E175" i="3"/>
  <c r="D181" i="3"/>
  <c r="D176" i="3"/>
  <c r="D175" i="3" s="1"/>
  <c r="E11" i="3"/>
  <c r="D11" i="3"/>
  <c r="E12" i="3"/>
  <c r="D12" i="3"/>
  <c r="G9" i="2"/>
  <c r="H81" i="2"/>
  <c r="F9" i="2"/>
  <c r="H8" i="1"/>
  <c r="I8" i="1" s="1"/>
  <c r="G13" i="2"/>
  <c r="F13" i="2"/>
  <c r="D9" i="3" l="1"/>
  <c r="E8" i="3"/>
  <c r="E9" i="3"/>
  <c r="E10" i="3"/>
  <c r="G7" i="2"/>
  <c r="H13" i="2"/>
  <c r="D10" i="3"/>
  <c r="D8" i="3"/>
  <c r="H9" i="2"/>
  <c r="F7" i="2"/>
  <c r="E37" i="3"/>
  <c r="E157" i="3"/>
  <c r="D157" i="3"/>
  <c r="E79" i="3"/>
  <c r="D79" i="3"/>
  <c r="E73" i="3"/>
  <c r="D73" i="3"/>
  <c r="E67" i="3"/>
  <c r="D67" i="3"/>
  <c r="E61" i="3"/>
  <c r="D61" i="3"/>
  <c r="E55" i="3"/>
  <c r="D55" i="3"/>
  <c r="E49" i="3"/>
  <c r="D49" i="3"/>
  <c r="E43" i="3"/>
  <c r="D43" i="3"/>
  <c r="E31" i="3"/>
  <c r="D31" i="3"/>
  <c r="E25" i="3"/>
  <c r="D25" i="3"/>
  <c r="E19" i="3"/>
  <c r="D19" i="3"/>
  <c r="E13" i="3"/>
  <c r="D13" i="3"/>
  <c r="G10" i="2"/>
  <c r="H10" i="2" s="1"/>
  <c r="G16" i="2"/>
  <c r="F16" i="2"/>
  <c r="G19" i="2"/>
  <c r="F19" i="2"/>
  <c r="G22" i="2"/>
  <c r="F22" i="2"/>
  <c r="G25" i="2"/>
  <c r="F25" i="2"/>
  <c r="G28" i="2"/>
  <c r="F28" i="2"/>
  <c r="G31" i="2"/>
  <c r="F31" i="2"/>
  <c r="H31" i="2" s="1"/>
  <c r="G34" i="2"/>
  <c r="F34" i="2"/>
  <c r="G37" i="2"/>
  <c r="F37" i="2"/>
  <c r="G40" i="2"/>
  <c r="F40" i="2"/>
  <c r="G43" i="2"/>
  <c r="F43" i="2"/>
  <c r="G79" i="2"/>
  <c r="F79" i="2"/>
  <c r="H22" i="2" l="1"/>
  <c r="H34" i="2"/>
  <c r="E7" i="3"/>
  <c r="H40" i="2"/>
  <c r="H28" i="2"/>
  <c r="H16" i="2"/>
  <c r="H25" i="2"/>
  <c r="H19" i="2"/>
  <c r="D7" i="3"/>
  <c r="H79" i="2"/>
  <c r="H8" i="2"/>
  <c r="D37" i="3"/>
  <c r="H7" i="2" l="1"/>
</calcChain>
</file>

<file path=xl/sharedStrings.xml><?xml version="1.0" encoding="utf-8"?>
<sst xmlns="http://schemas.openxmlformats.org/spreadsheetml/2006/main" count="763" uniqueCount="190">
  <si>
    <t xml:space="preserve">Отчет о финансовом обеспечении муниципальной программы </t>
  </si>
  <si>
    <t>Наименование подпрограмм, основных мероприятий</t>
  </si>
  <si>
    <t>Код бюджетной классификации</t>
  </si>
  <si>
    <t>ГРБС</t>
  </si>
  <si>
    <t>РзПр</t>
  </si>
  <si>
    <t>ЦСР</t>
  </si>
  <si>
    <t>% исполнения</t>
  </si>
  <si>
    <t>Источники ресурсного обеспечения</t>
  </si>
  <si>
    <t xml:space="preserve"> годовой план</t>
  </si>
  <si>
    <t>Расходы (тыс.руб.)</t>
  </si>
  <si>
    <t>План отчетного периода</t>
  </si>
  <si>
    <t>№ 
п/п</t>
  </si>
  <si>
    <t>Всего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</si>
  <si>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</si>
  <si>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</si>
  <si>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</si>
  <si>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</si>
  <si>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</si>
  <si>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>Федеральный бюджет</t>
  </si>
  <si>
    <t>Областной бюджет</t>
  </si>
  <si>
    <t>1.1.</t>
  </si>
  <si>
    <t>1.2.</t>
  </si>
  <si>
    <t>1.3.</t>
  </si>
  <si>
    <t>Отдел образования администрации Грязинского муниципального района</t>
  </si>
  <si>
    <t>*</t>
  </si>
  <si>
    <t>0701</t>
  </si>
  <si>
    <t>0702</t>
  </si>
  <si>
    <t>0709</t>
  </si>
  <si>
    <t>0703</t>
  </si>
  <si>
    <t>0707</t>
  </si>
  <si>
    <t xml:space="preserve">Отдел образования администрации Грязинского муниципального района </t>
  </si>
  <si>
    <t xml:space="preserve">А.Ю. Васильева  </t>
  </si>
  <si>
    <t>(наименование ответственного исполнителя)</t>
  </si>
  <si>
    <t>(подпись)</t>
  </si>
  <si>
    <t>(расшифровка подписи)</t>
  </si>
  <si>
    <t>1.</t>
  </si>
  <si>
    <t>Отчет о финансовом обеспечении муниципальной программы</t>
  </si>
  <si>
    <t>Наименование подпрограмм, 
основных мероприятий</t>
  </si>
  <si>
    <t>Ответственный исполнитель, 
соисполнитель</t>
  </si>
  <si>
    <t>Расходы отчетного периода 
(тыс. руб.)</t>
  </si>
  <si>
    <t>Причины низкого освоения средств местного бюджета*</t>
  </si>
  <si>
    <t>Годовой 
план</t>
  </si>
  <si>
    <t>% 
исполнения</t>
  </si>
  <si>
    <t>07 0 00 00000</t>
  </si>
  <si>
    <t>07 1 00 00000</t>
  </si>
  <si>
    <t>1.1.1.</t>
  </si>
  <si>
    <t xml:space="preserve">Основное мероприятие 1 подпрограммы 1
Развитие системы дошкольного образования </t>
  </si>
  <si>
    <t>07 1 01 00000</t>
  </si>
  <si>
    <t>1.1.2</t>
  </si>
  <si>
    <t xml:space="preserve">Основное мероприятие 2 подпрограммы 1
Развитие системы общего образования </t>
  </si>
  <si>
    <t>07 1 02 00000</t>
  </si>
  <si>
    <t>1.1.3</t>
  </si>
  <si>
    <t>Основное мероприятие 3 подпрограммы 1
Развитие системы дополнительного  образования</t>
  </si>
  <si>
    <t>07 1 03 00000</t>
  </si>
  <si>
    <t>Основное мероприятие 5 подпрограммы 1
Содержание аппарата отдела образования администрации Грязинского муниципального района</t>
  </si>
  <si>
    <t>07 1 05 00000</t>
  </si>
  <si>
    <t>1.1.4</t>
  </si>
  <si>
    <t>Основное мероприятие 6 подпрограммы 1
Содержание аппарата МБУ "Централизованная бухгалтерия учреждений образования Грязинского муниципального района"</t>
  </si>
  <si>
    <t>07 1 06 00000</t>
  </si>
  <si>
    <t>1.1.5</t>
  </si>
  <si>
    <t>Основное мероприятие 8 подпрограммы 1
Оплата жилья и коммунальных услуг педагогическим работникам</t>
  </si>
  <si>
    <t>07 1 08 00000</t>
  </si>
  <si>
    <t>1.1.6</t>
  </si>
  <si>
    <t>07 1 10 00000</t>
  </si>
  <si>
    <t>1.1.7</t>
  </si>
  <si>
    <t>Основное мероприятие 11 подпрограммы 1
Достижение наилучших значений показателей качества и платежеспособности района</t>
  </si>
  <si>
    <t>07 1 11 00000</t>
  </si>
  <si>
    <t>1.1.8</t>
  </si>
  <si>
    <t>07 1 12 00000</t>
  </si>
  <si>
    <t>1.1.9</t>
  </si>
  <si>
    <t>Основное мероприятие 13 подпрограммы 1
Реализация мероприятий, направленных на выполнение требований антитеррористической защищенности общеобразовательных организаций</t>
  </si>
  <si>
    <t>07 1 13 00000</t>
  </si>
  <si>
    <t>1.1.10</t>
  </si>
  <si>
    <t>Основное мероприятие 14 подпрограммы 1
Создание условий для функционирования и обеспечения системы персонифицированного финансирования дополнительного образования детей</t>
  </si>
  <si>
    <t>07 1 14 00000</t>
  </si>
  <si>
    <t>07 2 00 00000</t>
  </si>
  <si>
    <t>1.2.1</t>
  </si>
  <si>
    <t>Основное мероприятие 7 подпрограммы 2
Исполнение переданных государственных полномочий по осуществлению деятельности по опеке и попечительству</t>
  </si>
  <si>
    <t>07 2 07 00000</t>
  </si>
  <si>
    <t>1.2.2</t>
  </si>
  <si>
    <t>Основное мероприятие 9 подпрограммы 2 
Приобретение и ремонт жилья детям-сиротам</t>
  </si>
  <si>
    <t>07 2 09 00000</t>
  </si>
  <si>
    <t>1.3</t>
  </si>
  <si>
    <t>07 3 00 00000</t>
  </si>
  <si>
    <t>1.3.1</t>
  </si>
  <si>
    <t>Основное мероприятие 4 подпрограммы 3
Организация отдыха и оздоровления детей в каникулярное время</t>
  </si>
  <si>
    <t>07 3 04 00000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</si>
  <si>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</si>
  <si>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</si>
  <si>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</si>
  <si>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</si>
  <si>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</si>
  <si>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</si>
  <si>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</si>
  <si>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</si>
  <si>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</si>
  <si>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</si>
  <si>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1.1.11</t>
  </si>
  <si>
    <t>1.2</t>
  </si>
  <si>
    <t>1.2.1.</t>
  </si>
  <si>
    <t>1.2.2.</t>
  </si>
  <si>
    <t>1.3.1.</t>
  </si>
  <si>
    <t>07 1 15 00000</t>
  </si>
  <si>
    <t>07 1 16 00000</t>
  </si>
  <si>
    <t>1.1.12.</t>
  </si>
  <si>
    <t>1.1.13.</t>
  </si>
  <si>
    <t>Основное мероприятие 16 подпрограммы 2
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</si>
  <si>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Расходы отчетного периода, (тыс.руб.)</t>
  </si>
  <si>
    <r>
      <t>*</t>
    </r>
    <r>
      <rPr>
        <sz val="11"/>
        <color theme="1"/>
        <rFont val="Times New Roman"/>
        <family val="1"/>
        <charset val="204"/>
      </rPr>
      <t>Указывается причина низкого освоения средств местного бюджета при кассовых расходах менее 95% - по итогам года</t>
    </r>
  </si>
  <si>
    <t xml:space="preserve">Факт </t>
  </si>
  <si>
    <t xml:space="preserve">факт </t>
  </si>
  <si>
    <t>Фактически за год</t>
  </si>
  <si>
    <t>1.1.12</t>
  </si>
  <si>
    <t>1.1.13</t>
  </si>
  <si>
    <t>1.1.14</t>
  </si>
  <si>
    <t>1.1.15</t>
  </si>
  <si>
    <t>1.1.16</t>
  </si>
  <si>
    <t>Региональный проект "Патриотическое воспитание граждан Российской Федерации"</t>
  </si>
  <si>
    <t>07 1 19 00000</t>
  </si>
  <si>
    <t>07 1 20 00000</t>
  </si>
  <si>
    <t>07 1 21 00000</t>
  </si>
  <si>
    <t>07 1 22 00000</t>
  </si>
  <si>
    <t>1003</t>
  </si>
  <si>
    <t>07 1 EВ 00000</t>
  </si>
  <si>
    <t>1.1.14.</t>
  </si>
  <si>
    <t>1.1.15.</t>
  </si>
  <si>
    <t>1.1.16.</t>
  </si>
  <si>
    <t>1.1.17.</t>
  </si>
  <si>
    <t>1.1.18.</t>
  </si>
  <si>
    <t>Основное мероприятие 21 подпрограммы 1
Реализация мероприятий, направленных на подготовку новой школы к открытию</t>
  </si>
  <si>
    <t>Основное мероприятие 20 подпрограммы 1
Реализация муниципальной программы, направленной на выполнение требований пожарной безопасности образовательных организациях</t>
  </si>
  <si>
    <t>Основное мероприятие 19 подпрограммы 1
Реализация муниципальной программы, направленной на оснащение новых мест, созданных в общеобразовательных организациях</t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</si>
  <si>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</si>
  <si>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</si>
  <si>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Ответственный исполнитель, соисполнитель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</si>
  <si>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</si>
  <si>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</si>
  <si>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</si>
  <si>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</si>
  <si>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</si>
  <si>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>Факт</t>
  </si>
  <si>
    <t xml:space="preserve">                     Отчет о достижении значений индикаторов целей, показателей задач муниципальной программы</t>
  </si>
  <si>
    <t xml:space="preserve">Показатель 1 задачи 1 1 программы  
Обеспеченность детей 3-7 лет, услугами дошкольного образования
</t>
  </si>
  <si>
    <t xml:space="preserve">Показатель 2 задачи 2
подпрограммы 1 
Доля муниципальных общеобразовательных учреждений, соответствующих современным требованиям обучения, в общем количестве муниципальных образовательных учреждений
</t>
  </si>
  <si>
    <t xml:space="preserve">Показатель 1 задачи 3
подпрограммы 1
 Доля детей в возрасте 5-18 лет, получивших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
</t>
  </si>
  <si>
    <t xml:space="preserve">Показатель 1 задачи 11
подпрограммы 1
 Доля детей в возрасте 5-18 лет, получающих дополнительное образование с использованием сертификата дополнительного  образования, в общей численности детей, получающих дополнительное образование за счет бюджетных средств
</t>
  </si>
  <si>
    <t xml:space="preserve">Показатель 2 задачи 11
подпрограммы 1
 Доля детей в возрасте 5-18 лет, использующих сертификаты дополнительного образования в статусе сертификатов персонифицированного финансирования
</t>
  </si>
  <si>
    <t>Отдел образования</t>
  </si>
  <si>
    <t>%</t>
  </si>
  <si>
    <t xml:space="preserve">Показатель 1 задачи 1
подпрограммы 3
Увеличение доли детей школьного возраста до 15 лет (включительно), обеспеченных всеми видами отдыха и оздоровления, от общего количества детей школьного возраста
</t>
  </si>
  <si>
    <t xml:space="preserve">Показатель 1 задачи 23
подпрограммы 1
Количество ставок советников директора по воспитанию и взаимодействию с детскими общественными объединениями в муниципальных общеобразовательных организациях
</t>
  </si>
  <si>
    <t>шт.ед.</t>
  </si>
  <si>
    <t>показатель исполнен на 100%</t>
  </si>
  <si>
    <t>07 1 17 00000</t>
  </si>
  <si>
    <t>07 1 18 00000</t>
  </si>
  <si>
    <t>1.1.17</t>
  </si>
  <si>
    <t>1.1.18</t>
  </si>
  <si>
    <t>1.1.19.</t>
  </si>
  <si>
    <t>1.1.20.</t>
  </si>
  <si>
    <t>Основное мероприятие 17 подпрограммы 1 
Реализация программ, содержащих мероприятия по созданию условий для инклюзивного образования детей-инвалидов в дошкольных образовательных организациях</t>
  </si>
  <si>
    <t>Основное мероприятие 18 подпрограммы 1 
Реализация программ, содержащих мероприятия по созданию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t>
  </si>
  <si>
    <t>1.1.19</t>
  </si>
  <si>
    <t>07 1 25 00000</t>
  </si>
  <si>
    <t>Основное мероприятие 25 подпрограммы 1
Формирование муниципальных социальных заказов на оказание муниципальных услуг в социальной сфере</t>
  </si>
  <si>
    <t>Основное мероприятие 10 подпрограммы 1
Создание в общеобразовательных организациях, расположенных в сельской местности, условий для занятий физической культурой и спортом</t>
  </si>
  <si>
    <t>Основное мероприятие 12 подпрограммы 1
Повышение квалификации педагогических работников муниципальных образовательных организаций</t>
  </si>
  <si>
    <t>Основное мероприятие 15 подпрограммы 1
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</si>
  <si>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Основное мероприятие 22 подпрограммы 1
Реализация мероприятий, направленных на обеспечение бесплатным горячим питанием детей участников специальной военной операции, обучающихся по программам основного общего и среднего общего образования</t>
  </si>
  <si>
    <t xml:space="preserve">Показатель 3 задачи 2
подпрограммы 1 
Доля классных руководителей, получающих выплаты за классное руководство
</t>
  </si>
  <si>
    <t>показатель исполнен на 91,6%</t>
  </si>
  <si>
    <t>за счет средств местного бюджета за 2024 год.</t>
  </si>
  <si>
    <t>"Развитие системы образования в Грязинском муниципальном районе Липецкой области на 2020 - 2027 гг."</t>
  </si>
  <si>
    <t>Программа 
"Развитие системы образования в Грязинском муниципальном районе Липецкой области на 2020 - 2027 гг."</t>
  </si>
  <si>
    <t>Подпрограмма 1
"Ресурсное обеспечение развития образования в Грязинском муниципальном районе Липецкой области в 2020 - 2027 гг."</t>
  </si>
  <si>
    <t>Подпрограмма 2
"Реализация мер по обучению, воспитанию, содержанию детей-сирот и детей, оставшихся без попечения родителей, и психолого-педагогическая помощь детям в Грязинском муниципальном районе Липецкой области в 2020 - 2027 гг."</t>
  </si>
  <si>
    <t>Подпрограмма 3
"Отдых и оздоровление детей в Грязинском муниципальном районе Липецкой области в 2020 - 2027 гг."</t>
  </si>
  <si>
    <t>«Развитие системы образования в Грязинском муниципальном районе Липецкой области на 2020 - 2027 гг.» 
за счет средств иных источников за 2024 год</t>
  </si>
  <si>
    <t>«Развитие системы образования в Грязинском муниципальном районе Липецкой области на 2020 - 2027 гг.» 
за счет средств всех источников за 2024 год</t>
  </si>
  <si>
    <t>1.1.20</t>
  </si>
  <si>
    <t>07 1 24 00000</t>
  </si>
  <si>
    <t>1.1.21.</t>
  </si>
  <si>
    <t>1.1.21</t>
  </si>
  <si>
    <t>Основное мероприятие 26 подпрограммы 1"Обеспечение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(в областных государственных общеобразовательных организациях и муниципальных общеобразовательных организациях)"</t>
  </si>
  <si>
    <t>Основное мероприятие 24 подпрограммы 1
Дополнительное профессиональное образование педагогических работников муниципальных образовательных организаций</t>
  </si>
  <si>
    <t>07 1 26 00000</t>
  </si>
  <si>
    <t>1.1.22.</t>
  </si>
  <si>
    <t>Отчетный 2024 год</t>
  </si>
  <si>
    <t>1.1.23.</t>
  </si>
  <si>
    <t xml:space="preserve">Показатель 2 задачи 23
подпрограммы 3
Количество муниципальных общеобразовательных организаций, охваченных мероприятиями по обеспечению деятельности советников директора по воспитанию и взаимодействию с детскими общественными объединениями
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</si>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</sst>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49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49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/>
    </xf>
    <xf numFmtId="9" fontId="16" fillId="0" borderId="1" xfId="2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 applyAlignment="1"/>
    <xf numFmtId="0" fontId="0" fillId="0" borderId="0" xfId="0" applyBorder="1"/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164" fontId="20" fillId="0" borderId="1" xfId="1" applyNumberFormat="1" applyFont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64" fontId="21" fillId="0" borderId="1" xfId="1" applyNumberFormat="1" applyFont="1" applyBorder="1"/>
    <xf numFmtId="0" fontId="21" fillId="0" borderId="0" xfId="0" applyFont="1"/>
    <xf numFmtId="0" fontId="21" fillId="0" borderId="0" xfId="0" applyFont="1" applyBorder="1"/>
    <xf numFmtId="0" fontId="16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22" fillId="0" borderId="1" xfId="1" applyNumberFormat="1" applyFont="1" applyBorder="1"/>
    <xf numFmtId="0" fontId="22" fillId="0" borderId="0" xfId="0" applyFont="1"/>
    <xf numFmtId="0" fontId="13" fillId="0" borderId="0" xfId="0" applyFont="1" applyBorder="1" applyAlignment="1">
      <alignment horizontal="left" vertical="top"/>
    </xf>
    <xf numFmtId="43" fontId="21" fillId="0" borderId="1" xfId="1" applyFont="1" applyBorder="1"/>
    <xf numFmtId="0" fontId="22" fillId="0" borderId="0" xfId="0" applyFont="1" applyBorder="1"/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21" fillId="0" borderId="1" xfId="2" applyFont="1" applyBorder="1" applyAlignment="1">
      <alignment horizontal="center" vertical="center"/>
    </xf>
    <xf numFmtId="9" fontId="20" fillId="0" borderId="1" xfId="2" applyFont="1" applyBorder="1" applyAlignment="1">
      <alignment horizontal="center" vertical="center"/>
    </xf>
    <xf numFmtId="9" fontId="22" fillId="0" borderId="1" xfId="2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/>
    </xf>
    <xf numFmtId="164" fontId="22" fillId="0" borderId="1" xfId="1" applyNumberFormat="1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3" fontId="22" fillId="0" borderId="1" xfId="1" applyFont="1" applyBorder="1" applyAlignment="1">
      <alignment horizontal="center" vertical="center"/>
    </xf>
    <xf numFmtId="164" fontId="22" fillId="0" borderId="1" xfId="0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/>
    </xf>
    <xf numFmtId="165" fontId="2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9" fontId="21" fillId="0" borderId="3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/>
    </xf>
    <xf numFmtId="14" fontId="21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7" fontId="22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14" fontId="21" fillId="0" borderId="3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22" fillId="0" borderId="3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5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zoomScaleNormal="100" workbookViewId="0">
      <selection activeCell="H15" sqref="H15"/>
    </sheetView>
  </sheetViews>
  <sheetFormatPr defaultRowHeight="13.8" x14ac:dyDescent="0.25"/>
  <cols>
    <col min="1" max="1" width="5.6640625" style="3" customWidth="1"/>
    <col min="2" max="2" width="41.44140625" style="3" customWidth="1"/>
    <col min="3" max="3" width="16.33203125" style="3" customWidth="1"/>
    <col min="4" max="4" width="6.77734375" style="3" customWidth="1"/>
    <col min="5" max="5" width="7.5546875" style="3" customWidth="1"/>
    <col min="6" max="6" width="13.77734375" style="3" customWidth="1"/>
    <col min="7" max="8" width="12.33203125" style="3" customWidth="1"/>
    <col min="9" max="9" width="11" style="3" customWidth="1"/>
    <col min="10" max="10" width="17.44140625" style="3" customWidth="1"/>
    <col min="11" max="16384" width="8.88671875" style="3"/>
  </cols>
  <sheetData>
    <row r="1" spans="1:10" ht="15.6" x14ac:dyDescent="0.25">
      <c r="A1" s="91" t="s">
        <v>36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.6" x14ac:dyDescent="0.25">
      <c r="A2" s="91" t="s">
        <v>171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s="7" customFormat="1" ht="15.6" x14ac:dyDescent="0.3">
      <c r="A3" s="91" t="s">
        <v>170</v>
      </c>
      <c r="B3" s="91"/>
      <c r="C3" s="91"/>
      <c r="D3" s="91"/>
      <c r="E3" s="91"/>
      <c r="F3" s="91"/>
      <c r="G3" s="91"/>
      <c r="H3" s="91"/>
      <c r="I3" s="91"/>
      <c r="J3" s="91"/>
    </row>
    <row r="5" spans="1:10" s="5" customFormat="1" x14ac:dyDescent="0.3">
      <c r="A5" s="92" t="s">
        <v>11</v>
      </c>
      <c r="B5" s="92" t="s">
        <v>37</v>
      </c>
      <c r="C5" s="92" t="s">
        <v>38</v>
      </c>
      <c r="D5" s="93" t="s">
        <v>2</v>
      </c>
      <c r="E5" s="93"/>
      <c r="F5" s="93"/>
      <c r="G5" s="92" t="s">
        <v>39</v>
      </c>
      <c r="H5" s="93"/>
      <c r="I5" s="93"/>
      <c r="J5" s="92" t="s">
        <v>40</v>
      </c>
    </row>
    <row r="6" spans="1:10" s="5" customFormat="1" ht="41.4" x14ac:dyDescent="0.3">
      <c r="A6" s="93"/>
      <c r="B6" s="93"/>
      <c r="C6" s="93"/>
      <c r="D6" s="6" t="s">
        <v>3</v>
      </c>
      <c r="E6" s="6" t="s">
        <v>4</v>
      </c>
      <c r="F6" s="6" t="s">
        <v>5</v>
      </c>
      <c r="G6" s="8" t="s">
        <v>41</v>
      </c>
      <c r="H6" s="74" t="s">
        <v>109</v>
      </c>
      <c r="I6" s="8" t="s">
        <v>42</v>
      </c>
      <c r="J6" s="92"/>
    </row>
    <row r="7" spans="1:10" s="10" customFormat="1" ht="12" x14ac:dyDescent="0.3">
      <c r="A7" s="9">
        <v>1</v>
      </c>
      <c r="B7" s="9">
        <f>A7+1</f>
        <v>2</v>
      </c>
      <c r="C7" s="9">
        <f t="shared" ref="C7:J7" si="0">B7+1</f>
        <v>3</v>
      </c>
      <c r="D7" s="9">
        <f t="shared" si="0"/>
        <v>4</v>
      </c>
      <c r="E7" s="9">
        <f t="shared" si="0"/>
        <v>5</v>
      </c>
      <c r="F7" s="9">
        <f t="shared" si="0"/>
        <v>6</v>
      </c>
      <c r="G7" s="9">
        <f t="shared" si="0"/>
        <v>7</v>
      </c>
      <c r="H7" s="9">
        <f t="shared" si="0"/>
        <v>8</v>
      </c>
      <c r="I7" s="9">
        <f t="shared" si="0"/>
        <v>9</v>
      </c>
      <c r="J7" s="9">
        <f t="shared" si="0"/>
        <v>10</v>
      </c>
    </row>
    <row r="8" spans="1:10" s="18" customFormat="1" ht="57" x14ac:dyDescent="0.25">
      <c r="A8" s="11">
        <v>1</v>
      </c>
      <c r="B8" s="12" t="s">
        <v>172</v>
      </c>
      <c r="C8" s="13" t="s">
        <v>23</v>
      </c>
      <c r="D8" s="14">
        <v>709</v>
      </c>
      <c r="E8" s="14" t="s">
        <v>24</v>
      </c>
      <c r="F8" s="14" t="s">
        <v>43</v>
      </c>
      <c r="G8" s="15">
        <f>G9+G31+G34</f>
        <v>331262</v>
      </c>
      <c r="H8" s="15">
        <f>H9+H31+H34</f>
        <v>331262</v>
      </c>
      <c r="I8" s="16">
        <f>H8/G8</f>
        <v>1</v>
      </c>
      <c r="J8" s="17"/>
    </row>
    <row r="9" spans="1:10" s="26" customFormat="1" ht="60" x14ac:dyDescent="0.3">
      <c r="A9" s="19" t="s">
        <v>20</v>
      </c>
      <c r="B9" s="20" t="s">
        <v>173</v>
      </c>
      <c r="C9" s="21" t="s">
        <v>23</v>
      </c>
      <c r="D9" s="22">
        <v>709</v>
      </c>
      <c r="E9" s="22"/>
      <c r="F9" s="22" t="s">
        <v>44</v>
      </c>
      <c r="G9" s="23">
        <f>SUM(G10:G30)</f>
        <v>322939.09999999998</v>
      </c>
      <c r="H9" s="23">
        <f>SUM(H10:H30)</f>
        <v>322939.09999999998</v>
      </c>
      <c r="I9" s="24">
        <f>H9/G9</f>
        <v>1</v>
      </c>
      <c r="J9" s="25"/>
    </row>
    <row r="10" spans="1:10" s="35" customFormat="1" ht="60" x14ac:dyDescent="0.25">
      <c r="A10" s="27" t="s">
        <v>45</v>
      </c>
      <c r="B10" s="28" t="s">
        <v>46</v>
      </c>
      <c r="C10" s="29" t="s">
        <v>23</v>
      </c>
      <c r="D10" s="30">
        <v>709</v>
      </c>
      <c r="E10" s="31" t="s">
        <v>25</v>
      </c>
      <c r="F10" s="31" t="s">
        <v>47</v>
      </c>
      <c r="G10" s="32">
        <v>68430.600000000006</v>
      </c>
      <c r="H10" s="32">
        <v>68430.600000000006</v>
      </c>
      <c r="I10" s="33">
        <f t="shared" ref="I10:I35" si="1">H10/G10</f>
        <v>1</v>
      </c>
      <c r="J10" s="34"/>
    </row>
    <row r="11" spans="1:10" s="35" customFormat="1" ht="60" x14ac:dyDescent="0.25">
      <c r="A11" s="27" t="s">
        <v>48</v>
      </c>
      <c r="B11" s="36" t="s">
        <v>49</v>
      </c>
      <c r="C11" s="37" t="s">
        <v>23</v>
      </c>
      <c r="D11" s="30">
        <v>709</v>
      </c>
      <c r="E11" s="31" t="s">
        <v>26</v>
      </c>
      <c r="F11" s="31" t="s">
        <v>50</v>
      </c>
      <c r="G11" s="32">
        <v>196886.2</v>
      </c>
      <c r="H11" s="32">
        <v>196886.2</v>
      </c>
      <c r="I11" s="33">
        <f t="shared" si="1"/>
        <v>1</v>
      </c>
      <c r="J11" s="34"/>
    </row>
    <row r="12" spans="1:10" s="35" customFormat="1" ht="60" x14ac:dyDescent="0.25">
      <c r="A12" s="27" t="s">
        <v>51</v>
      </c>
      <c r="B12" s="28" t="s">
        <v>52</v>
      </c>
      <c r="C12" s="29" t="s">
        <v>23</v>
      </c>
      <c r="D12" s="30">
        <v>709</v>
      </c>
      <c r="E12" s="31" t="s">
        <v>28</v>
      </c>
      <c r="F12" s="31" t="s">
        <v>53</v>
      </c>
      <c r="G12" s="32">
        <v>17463.099999999999</v>
      </c>
      <c r="H12" s="32">
        <v>17463.099999999999</v>
      </c>
      <c r="I12" s="33">
        <f t="shared" si="1"/>
        <v>1</v>
      </c>
      <c r="J12" s="34"/>
    </row>
    <row r="13" spans="1:10" s="35" customFormat="1" ht="60" x14ac:dyDescent="0.25">
      <c r="A13" s="27" t="s">
        <v>56</v>
      </c>
      <c r="B13" s="28" t="s">
        <v>54</v>
      </c>
      <c r="C13" s="29" t="s">
        <v>23</v>
      </c>
      <c r="D13" s="30">
        <v>709</v>
      </c>
      <c r="E13" s="31" t="s">
        <v>27</v>
      </c>
      <c r="F13" s="31" t="s">
        <v>55</v>
      </c>
      <c r="G13" s="32">
        <v>6335.1</v>
      </c>
      <c r="H13" s="32">
        <v>6335.1</v>
      </c>
      <c r="I13" s="33">
        <f t="shared" si="1"/>
        <v>1</v>
      </c>
      <c r="J13" s="73"/>
    </row>
    <row r="14" spans="1:10" s="35" customFormat="1" ht="69" x14ac:dyDescent="0.25">
      <c r="A14" s="27" t="s">
        <v>59</v>
      </c>
      <c r="B14" s="28" t="s">
        <v>57</v>
      </c>
      <c r="C14" s="29" t="s">
        <v>23</v>
      </c>
      <c r="D14" s="30">
        <v>709</v>
      </c>
      <c r="E14" s="31" t="s">
        <v>29</v>
      </c>
      <c r="F14" s="31" t="s">
        <v>58</v>
      </c>
      <c r="G14" s="32">
        <v>22326.1</v>
      </c>
      <c r="H14" s="32">
        <v>22326.1</v>
      </c>
      <c r="I14" s="33">
        <f t="shared" si="1"/>
        <v>1</v>
      </c>
      <c r="J14" s="38"/>
    </row>
    <row r="15" spans="1:10" s="35" customFormat="1" ht="60" x14ac:dyDescent="0.25">
      <c r="A15" s="27" t="s">
        <v>62</v>
      </c>
      <c r="B15" s="28" t="s">
        <v>60</v>
      </c>
      <c r="C15" s="37" t="s">
        <v>23</v>
      </c>
      <c r="D15" s="30">
        <v>709</v>
      </c>
      <c r="E15" s="31" t="s">
        <v>27</v>
      </c>
      <c r="F15" s="31" t="s">
        <v>61</v>
      </c>
      <c r="G15" s="32"/>
      <c r="H15" s="32"/>
      <c r="I15" s="33"/>
      <c r="J15" s="38"/>
    </row>
    <row r="16" spans="1:10" s="35" customFormat="1" ht="69" x14ac:dyDescent="0.25">
      <c r="A16" s="27" t="s">
        <v>64</v>
      </c>
      <c r="B16" s="28" t="s">
        <v>164</v>
      </c>
      <c r="C16" s="37" t="s">
        <v>23</v>
      </c>
      <c r="D16" s="30">
        <v>709</v>
      </c>
      <c r="E16" s="31"/>
      <c r="F16" s="31" t="s">
        <v>63</v>
      </c>
      <c r="G16" s="32">
        <v>22.8</v>
      </c>
      <c r="H16" s="32">
        <v>22.8</v>
      </c>
      <c r="I16" s="33">
        <f t="shared" si="1"/>
        <v>1</v>
      </c>
      <c r="J16" s="38"/>
    </row>
    <row r="17" spans="1:10" s="35" customFormat="1" ht="60" x14ac:dyDescent="0.25">
      <c r="A17" s="27" t="s">
        <v>67</v>
      </c>
      <c r="B17" s="28" t="s">
        <v>65</v>
      </c>
      <c r="C17" s="29" t="s">
        <v>23</v>
      </c>
      <c r="D17" s="30">
        <v>709</v>
      </c>
      <c r="E17" s="31" t="s">
        <v>27</v>
      </c>
      <c r="F17" s="31" t="s">
        <v>66</v>
      </c>
      <c r="G17" s="32"/>
      <c r="H17" s="32"/>
      <c r="I17" s="33"/>
      <c r="J17" s="34"/>
    </row>
    <row r="18" spans="1:10" s="35" customFormat="1" ht="60" x14ac:dyDescent="0.25">
      <c r="A18" s="27" t="s">
        <v>69</v>
      </c>
      <c r="B18" s="28" t="s">
        <v>165</v>
      </c>
      <c r="C18" s="29" t="s">
        <v>23</v>
      </c>
      <c r="D18" s="30">
        <v>709</v>
      </c>
      <c r="E18" s="31"/>
      <c r="F18" s="31" t="s">
        <v>68</v>
      </c>
      <c r="G18" s="32"/>
      <c r="H18" s="32"/>
      <c r="I18" s="33"/>
      <c r="J18" s="73"/>
    </row>
    <row r="19" spans="1:10" s="35" customFormat="1" ht="69" x14ac:dyDescent="0.25">
      <c r="A19" s="27" t="s">
        <v>72</v>
      </c>
      <c r="B19" s="28" t="s">
        <v>70</v>
      </c>
      <c r="C19" s="29" t="s">
        <v>23</v>
      </c>
      <c r="D19" s="30">
        <v>709</v>
      </c>
      <c r="E19" s="31" t="s">
        <v>24</v>
      </c>
      <c r="F19" s="31" t="s">
        <v>71</v>
      </c>
      <c r="G19" s="32">
        <v>377.2</v>
      </c>
      <c r="H19" s="32">
        <v>377.2</v>
      </c>
      <c r="I19" s="33">
        <f t="shared" si="1"/>
        <v>1</v>
      </c>
      <c r="J19" s="73"/>
    </row>
    <row r="20" spans="1:10" s="35" customFormat="1" ht="69" x14ac:dyDescent="0.25">
      <c r="A20" s="27" t="s">
        <v>97</v>
      </c>
      <c r="B20" s="28" t="s">
        <v>73</v>
      </c>
      <c r="C20" s="29" t="s">
        <v>23</v>
      </c>
      <c r="D20" s="30">
        <v>709</v>
      </c>
      <c r="E20" s="31" t="s">
        <v>28</v>
      </c>
      <c r="F20" s="31" t="s">
        <v>74</v>
      </c>
      <c r="G20" s="32"/>
      <c r="H20" s="32"/>
      <c r="I20" s="33"/>
      <c r="J20" s="34"/>
    </row>
    <row r="21" spans="1:10" s="35" customFormat="1" ht="69" x14ac:dyDescent="0.25">
      <c r="A21" s="27" t="s">
        <v>112</v>
      </c>
      <c r="B21" s="28" t="s">
        <v>159</v>
      </c>
      <c r="C21" s="29" t="s">
        <v>23</v>
      </c>
      <c r="D21" s="30">
        <v>709</v>
      </c>
      <c r="E21" s="31" t="s">
        <v>25</v>
      </c>
      <c r="F21" s="31" t="s">
        <v>153</v>
      </c>
      <c r="G21" s="32"/>
      <c r="H21" s="32"/>
      <c r="I21" s="33"/>
      <c r="J21" s="34"/>
    </row>
    <row r="22" spans="1:10" s="35" customFormat="1" ht="165.6" x14ac:dyDescent="0.25">
      <c r="A22" s="27" t="s">
        <v>113</v>
      </c>
      <c r="B22" s="28" t="s">
        <v>160</v>
      </c>
      <c r="C22" s="29" t="s">
        <v>23</v>
      </c>
      <c r="D22" s="30">
        <v>709</v>
      </c>
      <c r="E22" s="31" t="s">
        <v>26</v>
      </c>
      <c r="F22" s="31" t="s">
        <v>154</v>
      </c>
      <c r="G22" s="32"/>
      <c r="H22" s="32"/>
      <c r="I22" s="33"/>
      <c r="J22" s="34"/>
    </row>
    <row r="23" spans="1:10" s="35" customFormat="1" ht="69" x14ac:dyDescent="0.25">
      <c r="A23" s="27" t="s">
        <v>114</v>
      </c>
      <c r="B23" s="28" t="s">
        <v>131</v>
      </c>
      <c r="C23" s="29" t="s">
        <v>23</v>
      </c>
      <c r="D23" s="30">
        <v>709</v>
      </c>
      <c r="E23" s="31" t="s">
        <v>26</v>
      </c>
      <c r="F23" s="31" t="s">
        <v>118</v>
      </c>
      <c r="G23" s="32"/>
      <c r="H23" s="32"/>
      <c r="I23" s="33"/>
      <c r="J23" s="34"/>
    </row>
    <row r="24" spans="1:10" s="35" customFormat="1" ht="69" x14ac:dyDescent="0.25">
      <c r="A24" s="27" t="s">
        <v>115</v>
      </c>
      <c r="B24" s="28" t="s">
        <v>130</v>
      </c>
      <c r="C24" s="29" t="s">
        <v>23</v>
      </c>
      <c r="D24" s="30">
        <v>709</v>
      </c>
      <c r="E24" s="31" t="s">
        <v>26</v>
      </c>
      <c r="F24" s="31" t="s">
        <v>119</v>
      </c>
      <c r="G24" s="32">
        <v>34.5</v>
      </c>
      <c r="H24" s="32">
        <v>34.5</v>
      </c>
      <c r="I24" s="33">
        <f>H24/G24</f>
        <v>1</v>
      </c>
      <c r="J24" s="34"/>
    </row>
    <row r="25" spans="1:10" s="35" customFormat="1" ht="60" x14ac:dyDescent="0.25">
      <c r="A25" s="27" t="s">
        <v>116</v>
      </c>
      <c r="B25" s="28" t="s">
        <v>129</v>
      </c>
      <c r="C25" s="29" t="s">
        <v>23</v>
      </c>
      <c r="D25" s="30">
        <v>709</v>
      </c>
      <c r="E25" s="31" t="s">
        <v>26</v>
      </c>
      <c r="F25" s="31" t="s">
        <v>120</v>
      </c>
      <c r="G25" s="32"/>
      <c r="H25" s="32"/>
      <c r="I25" s="33"/>
      <c r="J25" s="34"/>
    </row>
    <row r="26" spans="1:10" s="35" customFormat="1" ht="96.6" x14ac:dyDescent="0.25">
      <c r="A26" s="27" t="s">
        <v>155</v>
      </c>
      <c r="B26" s="28" t="s">
        <v>167</v>
      </c>
      <c r="C26" s="29" t="s">
        <v>23</v>
      </c>
      <c r="D26" s="30">
        <v>709</v>
      </c>
      <c r="E26" s="31" t="s">
        <v>122</v>
      </c>
      <c r="F26" s="31" t="s">
        <v>121</v>
      </c>
      <c r="G26" s="32"/>
      <c r="H26" s="32"/>
      <c r="I26" s="33"/>
      <c r="J26" s="34"/>
    </row>
    <row r="27" spans="1:10" s="35" customFormat="1" ht="69" x14ac:dyDescent="0.25">
      <c r="A27" s="27" t="s">
        <v>156</v>
      </c>
      <c r="B27" s="28" t="s">
        <v>183</v>
      </c>
      <c r="C27" s="29" t="s">
        <v>23</v>
      </c>
      <c r="D27" s="30">
        <v>709</v>
      </c>
      <c r="E27" s="31" t="s">
        <v>27</v>
      </c>
      <c r="F27" s="31" t="s">
        <v>179</v>
      </c>
      <c r="G27" s="32">
        <v>177</v>
      </c>
      <c r="H27" s="32">
        <v>177</v>
      </c>
      <c r="I27" s="33">
        <f>H27/G27</f>
        <v>1</v>
      </c>
      <c r="J27" s="34"/>
    </row>
    <row r="28" spans="1:10" s="35" customFormat="1" ht="60" x14ac:dyDescent="0.25">
      <c r="A28" s="27" t="s">
        <v>161</v>
      </c>
      <c r="B28" s="28" t="s">
        <v>163</v>
      </c>
      <c r="C28" s="29" t="s">
        <v>23</v>
      </c>
      <c r="D28" s="30">
        <v>709</v>
      </c>
      <c r="E28" s="31" t="s">
        <v>28</v>
      </c>
      <c r="F28" s="31" t="s">
        <v>162</v>
      </c>
      <c r="G28" s="32">
        <v>10886.5</v>
      </c>
      <c r="H28" s="32">
        <v>10886.5</v>
      </c>
      <c r="I28" s="33">
        <f>H28/G28</f>
        <v>1</v>
      </c>
      <c r="J28" s="34"/>
    </row>
    <row r="29" spans="1:10" s="35" customFormat="1" ht="138" x14ac:dyDescent="0.25">
      <c r="A29" s="27" t="s">
        <v>178</v>
      </c>
      <c r="B29" s="28" t="s">
        <v>182</v>
      </c>
      <c r="C29" s="29" t="s">
        <v>23</v>
      </c>
      <c r="D29" s="30">
        <v>709</v>
      </c>
      <c r="E29" s="31" t="s">
        <v>26</v>
      </c>
      <c r="F29" s="31" t="s">
        <v>184</v>
      </c>
      <c r="G29" s="32"/>
      <c r="H29" s="32"/>
      <c r="I29" s="33"/>
      <c r="J29" s="34"/>
    </row>
    <row r="30" spans="1:10" s="35" customFormat="1" ht="60" x14ac:dyDescent="0.25">
      <c r="A30" s="27" t="s">
        <v>181</v>
      </c>
      <c r="B30" s="28" t="s">
        <v>117</v>
      </c>
      <c r="C30" s="29" t="s">
        <v>23</v>
      </c>
      <c r="D30" s="30">
        <v>709</v>
      </c>
      <c r="E30" s="31" t="s">
        <v>26</v>
      </c>
      <c r="F30" s="31" t="s">
        <v>123</v>
      </c>
      <c r="G30" s="32"/>
      <c r="H30" s="32"/>
      <c r="I30" s="33"/>
      <c r="J30" s="34"/>
    </row>
    <row r="31" spans="1:10" s="26" customFormat="1" ht="102.6" customHeight="1" x14ac:dyDescent="0.3">
      <c r="A31" s="19" t="s">
        <v>21</v>
      </c>
      <c r="B31" s="39" t="s">
        <v>174</v>
      </c>
      <c r="C31" s="21" t="s">
        <v>23</v>
      </c>
      <c r="D31" s="22">
        <v>709</v>
      </c>
      <c r="E31" s="40"/>
      <c r="F31" s="40" t="s">
        <v>75</v>
      </c>
      <c r="G31" s="23">
        <f>SUM(G32:G33)</f>
        <v>0</v>
      </c>
      <c r="H31" s="23">
        <f>SUM(H32:H33)</f>
        <v>0</v>
      </c>
      <c r="I31" s="24"/>
      <c r="J31" s="25"/>
    </row>
    <row r="32" spans="1:10" s="35" customFormat="1" ht="60" x14ac:dyDescent="0.25">
      <c r="A32" s="27" t="s">
        <v>76</v>
      </c>
      <c r="B32" s="28" t="s">
        <v>77</v>
      </c>
      <c r="C32" s="29" t="s">
        <v>23</v>
      </c>
      <c r="D32" s="30">
        <v>709</v>
      </c>
      <c r="E32" s="31" t="s">
        <v>24</v>
      </c>
      <c r="F32" s="31" t="s">
        <v>78</v>
      </c>
      <c r="G32" s="32"/>
      <c r="H32" s="32"/>
      <c r="I32" s="33"/>
      <c r="J32" s="34"/>
    </row>
    <row r="33" spans="1:10" s="35" customFormat="1" ht="60" x14ac:dyDescent="0.25">
      <c r="A33" s="27" t="s">
        <v>79</v>
      </c>
      <c r="B33" s="28" t="s">
        <v>80</v>
      </c>
      <c r="C33" s="29" t="s">
        <v>23</v>
      </c>
      <c r="D33" s="30">
        <v>709</v>
      </c>
      <c r="E33" s="31" t="s">
        <v>24</v>
      </c>
      <c r="F33" s="31" t="s">
        <v>81</v>
      </c>
      <c r="G33" s="32"/>
      <c r="H33" s="32"/>
      <c r="I33" s="33"/>
      <c r="J33" s="34"/>
    </row>
    <row r="34" spans="1:10" s="26" customFormat="1" ht="60" x14ac:dyDescent="0.3">
      <c r="A34" s="19" t="s">
        <v>82</v>
      </c>
      <c r="B34" s="20" t="s">
        <v>175</v>
      </c>
      <c r="C34" s="21" t="s">
        <v>23</v>
      </c>
      <c r="D34" s="22">
        <v>709</v>
      </c>
      <c r="E34" s="40" t="s">
        <v>27</v>
      </c>
      <c r="F34" s="40" t="s">
        <v>83</v>
      </c>
      <c r="G34" s="23">
        <f>SUM(G35)</f>
        <v>8322.9</v>
      </c>
      <c r="H34" s="23">
        <f>SUM(H35)</f>
        <v>8322.9</v>
      </c>
      <c r="I34" s="24">
        <f t="shared" si="1"/>
        <v>1</v>
      </c>
      <c r="J34" s="41"/>
    </row>
    <row r="35" spans="1:10" s="35" customFormat="1" ht="60" x14ac:dyDescent="0.25">
      <c r="A35" s="27" t="s">
        <v>84</v>
      </c>
      <c r="B35" s="28" t="s">
        <v>85</v>
      </c>
      <c r="C35" s="29" t="s">
        <v>23</v>
      </c>
      <c r="D35" s="30">
        <v>709</v>
      </c>
      <c r="E35" s="31" t="s">
        <v>28</v>
      </c>
      <c r="F35" s="31" t="s">
        <v>86</v>
      </c>
      <c r="G35" s="32">
        <v>8322.9</v>
      </c>
      <c r="H35" s="32">
        <v>8322.9</v>
      </c>
      <c r="I35" s="33">
        <f t="shared" si="1"/>
        <v>1</v>
      </c>
      <c r="J35" s="73"/>
    </row>
    <row r="36" spans="1:10" customFormat="1" ht="16.8" x14ac:dyDescent="0.3">
      <c r="A36" s="42" t="s">
        <v>108</v>
      </c>
    </row>
    <row r="38" spans="1:10" ht="15.6" x14ac:dyDescent="0.3">
      <c r="A38" s="97" t="s">
        <v>30</v>
      </c>
      <c r="B38" s="97"/>
      <c r="C38" s="97"/>
      <c r="D38" s="97"/>
      <c r="E38" s="97"/>
      <c r="F38" s="98"/>
      <c r="G38" s="98"/>
      <c r="H38" s="43"/>
      <c r="I38" s="99" t="s">
        <v>31</v>
      </c>
      <c r="J38" s="99"/>
    </row>
    <row r="39" spans="1:10" ht="18.600000000000001" x14ac:dyDescent="0.25">
      <c r="A39" s="94" t="s">
        <v>32</v>
      </c>
      <c r="B39" s="94"/>
      <c r="C39" s="94"/>
      <c r="D39" s="94"/>
      <c r="E39" s="94"/>
      <c r="F39" s="95" t="s">
        <v>33</v>
      </c>
      <c r="G39" s="95"/>
      <c r="H39" s="44"/>
      <c r="I39" s="96" t="s">
        <v>34</v>
      </c>
      <c r="J39" s="96"/>
    </row>
  </sheetData>
  <mergeCells count="15">
    <mergeCell ref="A39:E39"/>
    <mergeCell ref="F39:G39"/>
    <mergeCell ref="I39:J39"/>
    <mergeCell ref="C5:C6"/>
    <mergeCell ref="D5:F5"/>
    <mergeCell ref="G5:I5"/>
    <mergeCell ref="J5:J6"/>
    <mergeCell ref="A38:E38"/>
    <mergeCell ref="F38:G38"/>
    <mergeCell ref="I38:J38"/>
    <mergeCell ref="A2:J2"/>
    <mergeCell ref="A1:J1"/>
    <mergeCell ref="A3:J3"/>
    <mergeCell ref="A5:A6"/>
    <mergeCell ref="B5:B6"/>
  </mergeCells>
  <pageMargins left="0" right="0" top="0.74803149606299213" bottom="0.35433070866141736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6" workbookViewId="0">
      <selection activeCell="H85" sqref="H85"/>
    </sheetView>
  </sheetViews>
  <sheetFormatPr defaultRowHeight="14.4" x14ac:dyDescent="0.3"/>
  <cols>
    <col min="1" max="1" width="6.33203125" customWidth="1"/>
    <col min="2" max="2" width="47.88671875" bestFit="1" customWidth="1"/>
    <col min="3" max="3" width="24" customWidth="1"/>
    <col min="5" max="5" width="12.33203125" customWidth="1"/>
    <col min="6" max="6" width="12.5546875" bestFit="1" customWidth="1"/>
    <col min="7" max="7" width="12.6640625" bestFit="1" customWidth="1"/>
    <col min="12" max="12" width="8.88671875" style="45"/>
  </cols>
  <sheetData>
    <row r="1" spans="1:12" x14ac:dyDescent="0.3">
      <c r="A1" s="1"/>
      <c r="B1" s="121" t="s">
        <v>0</v>
      </c>
      <c r="C1" s="121"/>
      <c r="D1" s="121"/>
      <c r="E1" s="121"/>
      <c r="F1" s="121"/>
      <c r="G1" s="121"/>
      <c r="H1" s="121"/>
    </row>
    <row r="2" spans="1:12" ht="27.6" customHeight="1" x14ac:dyDescent="0.3">
      <c r="A2" s="122" t="s">
        <v>176</v>
      </c>
      <c r="B2" s="122"/>
      <c r="C2" s="122"/>
      <c r="D2" s="122"/>
      <c r="E2" s="122"/>
      <c r="F2" s="122"/>
      <c r="G2" s="122"/>
      <c r="H2" s="122"/>
    </row>
    <row r="3" spans="1:12" x14ac:dyDescent="0.3">
      <c r="A3" s="2"/>
      <c r="B3" s="3"/>
      <c r="C3" s="3"/>
      <c r="D3" s="3"/>
      <c r="E3" s="3"/>
      <c r="F3" s="3"/>
      <c r="G3" s="3"/>
      <c r="H3" s="3"/>
    </row>
    <row r="4" spans="1:12" x14ac:dyDescent="0.3">
      <c r="A4" s="123" t="s">
        <v>11</v>
      </c>
      <c r="B4" s="123" t="s">
        <v>1</v>
      </c>
      <c r="C4" s="123" t="s">
        <v>7</v>
      </c>
      <c r="D4" s="124" t="s">
        <v>107</v>
      </c>
      <c r="E4" s="124"/>
      <c r="F4" s="124"/>
      <c r="G4" s="124"/>
      <c r="H4" s="124"/>
    </row>
    <row r="5" spans="1:12" ht="41.4" x14ac:dyDescent="0.3">
      <c r="A5" s="123"/>
      <c r="B5" s="123"/>
      <c r="C5" s="123"/>
      <c r="D5" s="4" t="s">
        <v>3</v>
      </c>
      <c r="E5" s="4" t="s">
        <v>5</v>
      </c>
      <c r="F5" s="4" t="s">
        <v>8</v>
      </c>
      <c r="G5" s="4" t="s">
        <v>110</v>
      </c>
      <c r="H5" s="4" t="s">
        <v>6</v>
      </c>
    </row>
    <row r="6" spans="1:12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12" s="51" customFormat="1" ht="19.2" customHeight="1" x14ac:dyDescent="0.3">
      <c r="A7" s="119" t="s">
        <v>35</v>
      </c>
      <c r="B7" s="116" t="s">
        <v>172</v>
      </c>
      <c r="C7" s="49" t="s">
        <v>12</v>
      </c>
      <c r="D7" s="50" t="s">
        <v>24</v>
      </c>
      <c r="E7" s="14" t="s">
        <v>43</v>
      </c>
      <c r="F7" s="78">
        <f>SUM(F8:F9)</f>
        <v>1086162.2</v>
      </c>
      <c r="G7" s="78">
        <f>SUM(G8:G9)</f>
        <v>1085826.5999999999</v>
      </c>
      <c r="H7" s="76">
        <f>G7/F7</f>
        <v>0.9996910222064439</v>
      </c>
      <c r="L7" s="52"/>
    </row>
    <row r="8" spans="1:12" s="51" customFormat="1" ht="19.2" customHeight="1" x14ac:dyDescent="0.3">
      <c r="A8" s="119"/>
      <c r="B8" s="117"/>
      <c r="C8" s="49" t="s">
        <v>18</v>
      </c>
      <c r="D8" s="50" t="s">
        <v>24</v>
      </c>
      <c r="E8" s="14" t="s">
        <v>43</v>
      </c>
      <c r="F8" s="78">
        <f>F11+F80+F89</f>
        <v>92561.699999999983</v>
      </c>
      <c r="G8" s="78">
        <f>G11+G80+G89</f>
        <v>92561.699999999983</v>
      </c>
      <c r="H8" s="76">
        <f t="shared" ref="H8:H84" si="0">G8/F8</f>
        <v>1</v>
      </c>
      <c r="L8" s="52"/>
    </row>
    <row r="9" spans="1:12" s="51" customFormat="1" ht="19.2" customHeight="1" x14ac:dyDescent="0.3">
      <c r="A9" s="119"/>
      <c r="B9" s="118"/>
      <c r="C9" s="49" t="s">
        <v>19</v>
      </c>
      <c r="D9" s="50" t="s">
        <v>24</v>
      </c>
      <c r="E9" s="14" t="s">
        <v>43</v>
      </c>
      <c r="F9" s="78">
        <f>F12+F81+F90</f>
        <v>993600.49999999988</v>
      </c>
      <c r="G9" s="78">
        <f>G12+G81+G90</f>
        <v>993264.89999999991</v>
      </c>
      <c r="H9" s="76">
        <f t="shared" si="0"/>
        <v>0.99966223849525038</v>
      </c>
      <c r="L9" s="46"/>
    </row>
    <row r="10" spans="1:12" s="66" customFormat="1" ht="19.8" customHeight="1" x14ac:dyDescent="0.3">
      <c r="A10" s="120" t="s">
        <v>20</v>
      </c>
      <c r="B10" s="110" t="s">
        <v>173</v>
      </c>
      <c r="C10" s="63" t="s">
        <v>12</v>
      </c>
      <c r="D10" s="64" t="s">
        <v>24</v>
      </c>
      <c r="E10" s="22" t="s">
        <v>44</v>
      </c>
      <c r="F10" s="79">
        <f>SUM(F11:F12)</f>
        <v>1049491.5</v>
      </c>
      <c r="G10" s="79">
        <f>SUM(G11:G12)</f>
        <v>1049491.5</v>
      </c>
      <c r="H10" s="77">
        <f t="shared" si="0"/>
        <v>1</v>
      </c>
      <c r="L10" s="47"/>
    </row>
    <row r="11" spans="1:12" s="66" customFormat="1" ht="19.8" customHeight="1" x14ac:dyDescent="0.3">
      <c r="A11" s="120"/>
      <c r="B11" s="111"/>
      <c r="C11" s="63" t="s">
        <v>18</v>
      </c>
      <c r="D11" s="64" t="s">
        <v>24</v>
      </c>
      <c r="E11" s="22" t="s">
        <v>44</v>
      </c>
      <c r="F11" s="79">
        <f>F14+F17+F20+F23+F26+F29+F32+F35+F38+F41+F44+F47+F50+F53+F56+F59+F62+F65+F68+F77</f>
        <v>92561.699999999983</v>
      </c>
      <c r="G11" s="79">
        <f>G14+G17+G20+G23+G26+G29+G32+G35+G38+G41+G44+G47+G50+G53+G56+G59+G62+G65+G68+G77</f>
        <v>92561.699999999983</v>
      </c>
      <c r="H11" s="77">
        <f t="shared" si="0"/>
        <v>1</v>
      </c>
      <c r="L11" s="47"/>
    </row>
    <row r="12" spans="1:12" s="66" customFormat="1" ht="19.8" customHeight="1" x14ac:dyDescent="0.3">
      <c r="A12" s="120"/>
      <c r="B12" s="111"/>
      <c r="C12" s="63" t="s">
        <v>19</v>
      </c>
      <c r="D12" s="64" t="s">
        <v>24</v>
      </c>
      <c r="E12" s="22" t="s">
        <v>44</v>
      </c>
      <c r="F12" s="79">
        <f>F15+F18+F21+F24+F27+F30+F33+F36+F39+F42+F45+F48+F51+F54+F57+F60+F63+F66+F69+F78</f>
        <v>956929.79999999993</v>
      </c>
      <c r="G12" s="79">
        <f>G15+G18+G21+G24+G27+G30+G33+G36+G39+G42+G45+G48+G51+G54+G57+G60+G63+G66+G69+G78</f>
        <v>956929.79999999993</v>
      </c>
      <c r="H12" s="77">
        <f t="shared" si="0"/>
        <v>1</v>
      </c>
      <c r="L12" s="67"/>
    </row>
    <row r="13" spans="1:12" s="57" customFormat="1" ht="14.4" customHeight="1" x14ac:dyDescent="0.3">
      <c r="A13" s="104" t="s">
        <v>45</v>
      </c>
      <c r="B13" s="100" t="s">
        <v>46</v>
      </c>
      <c r="C13" s="54" t="s">
        <v>12</v>
      </c>
      <c r="D13" s="55" t="s">
        <v>24</v>
      </c>
      <c r="E13" s="31" t="s">
        <v>47</v>
      </c>
      <c r="F13" s="80">
        <f>SUM(F14:F15)</f>
        <v>248601.2</v>
      </c>
      <c r="G13" s="80">
        <f>SUM(G14:G15)</f>
        <v>248601.2</v>
      </c>
      <c r="H13" s="75">
        <f t="shared" si="0"/>
        <v>1</v>
      </c>
      <c r="L13" s="48"/>
    </row>
    <row r="14" spans="1:12" s="57" customFormat="1" x14ac:dyDescent="0.3">
      <c r="A14" s="105"/>
      <c r="B14" s="101"/>
      <c r="C14" s="54" t="s">
        <v>18</v>
      </c>
      <c r="D14" s="55" t="s">
        <v>24</v>
      </c>
      <c r="E14" s="31" t="s">
        <v>47</v>
      </c>
      <c r="F14" s="80"/>
      <c r="G14" s="80"/>
      <c r="H14" s="75"/>
      <c r="L14" s="48"/>
    </row>
    <row r="15" spans="1:12" s="57" customFormat="1" x14ac:dyDescent="0.3">
      <c r="A15" s="105"/>
      <c r="B15" s="101"/>
      <c r="C15" s="54" t="s">
        <v>19</v>
      </c>
      <c r="D15" s="55" t="s">
        <v>24</v>
      </c>
      <c r="E15" s="31" t="s">
        <v>47</v>
      </c>
      <c r="F15" s="80">
        <v>248601.2</v>
      </c>
      <c r="G15" s="80">
        <v>248601.2</v>
      </c>
      <c r="H15" s="75">
        <f t="shared" si="0"/>
        <v>1</v>
      </c>
      <c r="L15" s="48"/>
    </row>
    <row r="16" spans="1:12" s="57" customFormat="1" ht="27.6" customHeight="1" x14ac:dyDescent="0.3">
      <c r="A16" s="108" t="s">
        <v>87</v>
      </c>
      <c r="B16" s="100" t="s">
        <v>49</v>
      </c>
      <c r="C16" s="54" t="s">
        <v>12</v>
      </c>
      <c r="D16" s="55" t="s">
        <v>24</v>
      </c>
      <c r="E16" s="31" t="s">
        <v>50</v>
      </c>
      <c r="F16" s="80">
        <f>SUM(F17:F18)</f>
        <v>685634.4</v>
      </c>
      <c r="G16" s="80">
        <f>SUM(G17:G18)</f>
        <v>685634.4</v>
      </c>
      <c r="H16" s="75">
        <f t="shared" si="0"/>
        <v>1</v>
      </c>
      <c r="L16" s="58"/>
    </row>
    <row r="17" spans="1:12" s="57" customFormat="1" x14ac:dyDescent="0.3">
      <c r="A17" s="108"/>
      <c r="B17" s="101"/>
      <c r="C17" s="54" t="s">
        <v>18</v>
      </c>
      <c r="D17" s="55" t="s">
        <v>24</v>
      </c>
      <c r="E17" s="31" t="s">
        <v>50</v>
      </c>
      <c r="F17" s="80"/>
      <c r="G17" s="80"/>
      <c r="H17" s="75"/>
      <c r="L17" s="58"/>
    </row>
    <row r="18" spans="1:12" s="57" customFormat="1" x14ac:dyDescent="0.3">
      <c r="A18" s="108"/>
      <c r="B18" s="102"/>
      <c r="C18" s="54" t="s">
        <v>19</v>
      </c>
      <c r="D18" s="55" t="s">
        <v>24</v>
      </c>
      <c r="E18" s="31" t="s">
        <v>50</v>
      </c>
      <c r="F18" s="80">
        <v>685634.4</v>
      </c>
      <c r="G18" s="80">
        <v>685634.4</v>
      </c>
      <c r="H18" s="75">
        <f t="shared" si="0"/>
        <v>1</v>
      </c>
      <c r="L18" s="58"/>
    </row>
    <row r="19" spans="1:12" s="57" customFormat="1" x14ac:dyDescent="0.3">
      <c r="A19" s="108" t="s">
        <v>88</v>
      </c>
      <c r="B19" s="100" t="s">
        <v>52</v>
      </c>
      <c r="C19" s="54" t="s">
        <v>12</v>
      </c>
      <c r="D19" s="55" t="s">
        <v>24</v>
      </c>
      <c r="E19" s="31" t="s">
        <v>53</v>
      </c>
      <c r="F19" s="80">
        <f>SUM(F20:F21)</f>
        <v>3034.7</v>
      </c>
      <c r="G19" s="80">
        <f>SUM(G20:G21)</f>
        <v>3034.7</v>
      </c>
      <c r="H19" s="75">
        <f t="shared" si="0"/>
        <v>1</v>
      </c>
      <c r="L19" s="58"/>
    </row>
    <row r="20" spans="1:12" s="57" customFormat="1" x14ac:dyDescent="0.3">
      <c r="A20" s="108"/>
      <c r="B20" s="101"/>
      <c r="C20" s="54" t="s">
        <v>18</v>
      </c>
      <c r="D20" s="55" t="s">
        <v>24</v>
      </c>
      <c r="E20" s="31" t="s">
        <v>53</v>
      </c>
      <c r="F20" s="80"/>
      <c r="G20" s="80"/>
      <c r="H20" s="75"/>
      <c r="L20" s="58"/>
    </row>
    <row r="21" spans="1:12" s="57" customFormat="1" x14ac:dyDescent="0.3">
      <c r="A21" s="108"/>
      <c r="B21" s="102"/>
      <c r="C21" s="54" t="s">
        <v>19</v>
      </c>
      <c r="D21" s="55" t="s">
        <v>24</v>
      </c>
      <c r="E21" s="31" t="s">
        <v>53</v>
      </c>
      <c r="F21" s="80">
        <v>3034.7</v>
      </c>
      <c r="G21" s="80">
        <v>3034.7</v>
      </c>
      <c r="H21" s="75">
        <f t="shared" si="0"/>
        <v>1</v>
      </c>
      <c r="L21" s="58"/>
    </row>
    <row r="22" spans="1:12" s="60" customFormat="1" x14ac:dyDescent="0.3">
      <c r="A22" s="104" t="s">
        <v>89</v>
      </c>
      <c r="B22" s="107" t="s">
        <v>54</v>
      </c>
      <c r="C22" s="59" t="s">
        <v>12</v>
      </c>
      <c r="D22" s="55" t="s">
        <v>24</v>
      </c>
      <c r="E22" s="31" t="s">
        <v>55</v>
      </c>
      <c r="F22" s="80">
        <f>SUM(F23:F24)</f>
        <v>93.7</v>
      </c>
      <c r="G22" s="80">
        <f>SUM(G23:G24)</f>
        <v>93.7</v>
      </c>
      <c r="H22" s="75">
        <f>G22/F22</f>
        <v>1</v>
      </c>
      <c r="L22" s="61"/>
    </row>
    <row r="23" spans="1:12" s="60" customFormat="1" x14ac:dyDescent="0.3">
      <c r="A23" s="105"/>
      <c r="B23" s="107"/>
      <c r="C23" s="59" t="s">
        <v>18</v>
      </c>
      <c r="D23" s="55" t="s">
        <v>24</v>
      </c>
      <c r="E23" s="31" t="s">
        <v>55</v>
      </c>
      <c r="F23" s="80"/>
      <c r="G23" s="80"/>
      <c r="H23" s="75"/>
      <c r="L23" s="61"/>
    </row>
    <row r="24" spans="1:12" s="60" customFormat="1" x14ac:dyDescent="0.3">
      <c r="A24" s="106"/>
      <c r="B24" s="107"/>
      <c r="C24" s="59" t="s">
        <v>19</v>
      </c>
      <c r="D24" s="55" t="s">
        <v>24</v>
      </c>
      <c r="E24" s="31" t="s">
        <v>55</v>
      </c>
      <c r="F24" s="80">
        <v>93.7</v>
      </c>
      <c r="G24" s="80">
        <v>93.7</v>
      </c>
      <c r="H24" s="75">
        <f>G24/F24</f>
        <v>1</v>
      </c>
      <c r="L24" s="61"/>
    </row>
    <row r="25" spans="1:12" s="57" customFormat="1" ht="19.8" customHeight="1" x14ac:dyDescent="0.3">
      <c r="A25" s="108" t="s">
        <v>90</v>
      </c>
      <c r="B25" s="100" t="s">
        <v>57</v>
      </c>
      <c r="C25" s="54" t="s">
        <v>12</v>
      </c>
      <c r="D25" s="55" t="s">
        <v>24</v>
      </c>
      <c r="E25" s="31" t="s">
        <v>58</v>
      </c>
      <c r="F25" s="80">
        <f>SUM(F26:F27)</f>
        <v>1328.5</v>
      </c>
      <c r="G25" s="80">
        <f>SUM(G26:G27)</f>
        <v>1328.5</v>
      </c>
      <c r="H25" s="75">
        <f t="shared" si="0"/>
        <v>1</v>
      </c>
      <c r="L25" s="58"/>
    </row>
    <row r="26" spans="1:12" s="57" customFormat="1" ht="19.8" customHeight="1" x14ac:dyDescent="0.3">
      <c r="A26" s="108"/>
      <c r="B26" s="101"/>
      <c r="C26" s="54" t="s">
        <v>18</v>
      </c>
      <c r="D26" s="55" t="s">
        <v>24</v>
      </c>
      <c r="E26" s="31" t="s">
        <v>58</v>
      </c>
      <c r="F26" s="80"/>
      <c r="G26" s="80"/>
      <c r="H26" s="75"/>
      <c r="L26" s="58"/>
    </row>
    <row r="27" spans="1:12" s="57" customFormat="1" ht="19.8" customHeight="1" x14ac:dyDescent="0.3">
      <c r="A27" s="108"/>
      <c r="B27" s="102"/>
      <c r="C27" s="54" t="s">
        <v>19</v>
      </c>
      <c r="D27" s="55" t="s">
        <v>24</v>
      </c>
      <c r="E27" s="31" t="s">
        <v>58</v>
      </c>
      <c r="F27" s="80">
        <v>1328.5</v>
      </c>
      <c r="G27" s="80">
        <v>1328.5</v>
      </c>
      <c r="H27" s="75">
        <f t="shared" si="0"/>
        <v>1</v>
      </c>
      <c r="L27" s="58"/>
    </row>
    <row r="28" spans="1:12" s="57" customFormat="1" x14ac:dyDescent="0.3">
      <c r="A28" s="104" t="s">
        <v>91</v>
      </c>
      <c r="B28" s="100" t="s">
        <v>60</v>
      </c>
      <c r="C28" s="54" t="s">
        <v>12</v>
      </c>
      <c r="D28" s="55" t="s">
        <v>24</v>
      </c>
      <c r="E28" s="31" t="s">
        <v>61</v>
      </c>
      <c r="F28" s="80">
        <f>SUM(F29:F30)</f>
        <v>1073.0999999999999</v>
      </c>
      <c r="G28" s="80">
        <f>SUM(G29:G30)</f>
        <v>1073.0999999999999</v>
      </c>
      <c r="H28" s="75">
        <f t="shared" si="0"/>
        <v>1</v>
      </c>
      <c r="L28" s="58"/>
    </row>
    <row r="29" spans="1:12" s="57" customFormat="1" x14ac:dyDescent="0.3">
      <c r="A29" s="105"/>
      <c r="B29" s="101"/>
      <c r="C29" s="54" t="s">
        <v>18</v>
      </c>
      <c r="D29" s="55" t="s">
        <v>24</v>
      </c>
      <c r="E29" s="31" t="s">
        <v>61</v>
      </c>
      <c r="F29" s="80"/>
      <c r="G29" s="80"/>
      <c r="H29" s="75"/>
      <c r="L29" s="58"/>
    </row>
    <row r="30" spans="1:12" s="57" customFormat="1" x14ac:dyDescent="0.3">
      <c r="A30" s="105"/>
      <c r="B30" s="101"/>
      <c r="C30" s="54" t="s">
        <v>19</v>
      </c>
      <c r="D30" s="55" t="s">
        <v>24</v>
      </c>
      <c r="E30" s="31" t="s">
        <v>61</v>
      </c>
      <c r="F30" s="80">
        <v>1073.0999999999999</v>
      </c>
      <c r="G30" s="80">
        <v>1073.0999999999999</v>
      </c>
      <c r="H30" s="75">
        <f t="shared" si="0"/>
        <v>1</v>
      </c>
      <c r="L30" s="58"/>
    </row>
    <row r="31" spans="1:12" s="57" customFormat="1" ht="18.600000000000001" customHeight="1" x14ac:dyDescent="0.3">
      <c r="A31" s="104" t="s">
        <v>92</v>
      </c>
      <c r="B31" s="100" t="s">
        <v>164</v>
      </c>
      <c r="C31" s="54" t="s">
        <v>12</v>
      </c>
      <c r="D31" s="55" t="s">
        <v>24</v>
      </c>
      <c r="E31" s="31" t="s">
        <v>63</v>
      </c>
      <c r="F31" s="80">
        <f>SUM(F32:F33)</f>
        <v>2261.2999999999997</v>
      </c>
      <c r="G31" s="80">
        <f>SUM(G32:G33)</f>
        <v>2261.2999999999997</v>
      </c>
      <c r="H31" s="75">
        <f t="shared" si="0"/>
        <v>1</v>
      </c>
      <c r="L31" s="58"/>
    </row>
    <row r="32" spans="1:12" s="57" customFormat="1" ht="18.600000000000001" customHeight="1" x14ac:dyDescent="0.3">
      <c r="A32" s="105"/>
      <c r="B32" s="101"/>
      <c r="C32" s="54" t="s">
        <v>18</v>
      </c>
      <c r="D32" s="55" t="s">
        <v>24</v>
      </c>
      <c r="E32" s="31" t="s">
        <v>63</v>
      </c>
      <c r="F32" s="80">
        <v>2148.1999999999998</v>
      </c>
      <c r="G32" s="80">
        <v>2148.1999999999998</v>
      </c>
      <c r="H32" s="75">
        <f t="shared" si="0"/>
        <v>1</v>
      </c>
      <c r="L32" s="58"/>
    </row>
    <row r="33" spans="1:12" s="57" customFormat="1" ht="18.600000000000001" customHeight="1" x14ac:dyDescent="0.3">
      <c r="A33" s="106"/>
      <c r="B33" s="102"/>
      <c r="C33" s="54" t="s">
        <v>19</v>
      </c>
      <c r="D33" s="55" t="s">
        <v>24</v>
      </c>
      <c r="E33" s="31" t="s">
        <v>63</v>
      </c>
      <c r="F33" s="80">
        <v>113.1</v>
      </c>
      <c r="G33" s="80">
        <v>113.1</v>
      </c>
      <c r="H33" s="75">
        <f t="shared" si="0"/>
        <v>1</v>
      </c>
      <c r="L33" s="58"/>
    </row>
    <row r="34" spans="1:12" s="57" customFormat="1" x14ac:dyDescent="0.3">
      <c r="A34" s="104" t="s">
        <v>93</v>
      </c>
      <c r="B34" s="100" t="s">
        <v>65</v>
      </c>
      <c r="C34" s="54" t="s">
        <v>12</v>
      </c>
      <c r="D34" s="55" t="s">
        <v>24</v>
      </c>
      <c r="E34" s="31" t="s">
        <v>66</v>
      </c>
      <c r="F34" s="80">
        <f>SUM(F35:F36)</f>
        <v>229.2</v>
      </c>
      <c r="G34" s="80">
        <f>SUM(G35:G36)</f>
        <v>229.2</v>
      </c>
      <c r="H34" s="75">
        <f t="shared" si="0"/>
        <v>1</v>
      </c>
      <c r="L34" s="58"/>
    </row>
    <row r="35" spans="1:12" s="57" customFormat="1" x14ac:dyDescent="0.3">
      <c r="A35" s="105"/>
      <c r="B35" s="101"/>
      <c r="C35" s="54" t="s">
        <v>18</v>
      </c>
      <c r="D35" s="55" t="s">
        <v>24</v>
      </c>
      <c r="E35" s="31" t="s">
        <v>66</v>
      </c>
      <c r="F35" s="80"/>
      <c r="G35" s="80"/>
      <c r="H35" s="75"/>
      <c r="L35" s="58"/>
    </row>
    <row r="36" spans="1:12" s="57" customFormat="1" x14ac:dyDescent="0.3">
      <c r="A36" s="106"/>
      <c r="B36" s="102"/>
      <c r="C36" s="54" t="s">
        <v>19</v>
      </c>
      <c r="D36" s="55" t="s">
        <v>24</v>
      </c>
      <c r="E36" s="31" t="s">
        <v>66</v>
      </c>
      <c r="F36" s="80">
        <v>229.2</v>
      </c>
      <c r="G36" s="80">
        <v>229.2</v>
      </c>
      <c r="H36" s="75">
        <f t="shared" si="0"/>
        <v>1</v>
      </c>
      <c r="L36" s="58"/>
    </row>
    <row r="37" spans="1:12" s="57" customFormat="1" ht="18.600000000000001" customHeight="1" x14ac:dyDescent="0.3">
      <c r="A37" s="103" t="s">
        <v>94</v>
      </c>
      <c r="B37" s="100" t="s">
        <v>165</v>
      </c>
      <c r="C37" s="54" t="s">
        <v>12</v>
      </c>
      <c r="D37" s="55" t="s">
        <v>24</v>
      </c>
      <c r="E37" s="31" t="s">
        <v>68</v>
      </c>
      <c r="F37" s="80">
        <f>SUM(F38:F39)</f>
        <v>0</v>
      </c>
      <c r="G37" s="80">
        <f>SUM(G38:G39)</f>
        <v>0</v>
      </c>
      <c r="H37" s="75"/>
      <c r="L37" s="58"/>
    </row>
    <row r="38" spans="1:12" s="57" customFormat="1" ht="18.600000000000001" customHeight="1" x14ac:dyDescent="0.3">
      <c r="A38" s="103"/>
      <c r="B38" s="101"/>
      <c r="C38" s="54" t="s">
        <v>18</v>
      </c>
      <c r="D38" s="55" t="s">
        <v>24</v>
      </c>
      <c r="E38" s="31" t="s">
        <v>68</v>
      </c>
      <c r="F38" s="80"/>
      <c r="G38" s="80"/>
      <c r="H38" s="75"/>
      <c r="L38" s="58"/>
    </row>
    <row r="39" spans="1:12" s="57" customFormat="1" ht="18.600000000000001" customHeight="1" x14ac:dyDescent="0.3">
      <c r="A39" s="103"/>
      <c r="B39" s="102"/>
      <c r="C39" s="54" t="s">
        <v>19</v>
      </c>
      <c r="D39" s="55" t="s">
        <v>24</v>
      </c>
      <c r="E39" s="31" t="s">
        <v>68</v>
      </c>
      <c r="F39" s="80"/>
      <c r="G39" s="80"/>
      <c r="H39" s="75"/>
      <c r="L39" s="58"/>
    </row>
    <row r="40" spans="1:12" s="57" customFormat="1" ht="19.2" customHeight="1" x14ac:dyDescent="0.3">
      <c r="A40" s="103" t="s">
        <v>95</v>
      </c>
      <c r="B40" s="100" t="s">
        <v>70</v>
      </c>
      <c r="C40" s="54" t="s">
        <v>12</v>
      </c>
      <c r="D40" s="55" t="s">
        <v>24</v>
      </c>
      <c r="E40" s="31" t="s">
        <v>71</v>
      </c>
      <c r="F40" s="80">
        <f>SUM(F41:F42)</f>
        <v>5010.8</v>
      </c>
      <c r="G40" s="80">
        <f>SUM(G41:G42)</f>
        <v>5010.8</v>
      </c>
      <c r="H40" s="75">
        <f t="shared" si="0"/>
        <v>1</v>
      </c>
      <c r="L40" s="58"/>
    </row>
    <row r="41" spans="1:12" s="57" customFormat="1" ht="19.2" customHeight="1" x14ac:dyDescent="0.3">
      <c r="A41" s="103"/>
      <c r="B41" s="101"/>
      <c r="C41" s="54" t="s">
        <v>18</v>
      </c>
      <c r="D41" s="55" t="s">
        <v>24</v>
      </c>
      <c r="E41" s="31" t="s">
        <v>71</v>
      </c>
      <c r="F41" s="80"/>
      <c r="G41" s="80"/>
      <c r="H41" s="75"/>
      <c r="L41" s="58"/>
    </row>
    <row r="42" spans="1:12" s="57" customFormat="1" ht="19.2" customHeight="1" x14ac:dyDescent="0.3">
      <c r="A42" s="103"/>
      <c r="B42" s="102"/>
      <c r="C42" s="54" t="s">
        <v>19</v>
      </c>
      <c r="D42" s="55" t="s">
        <v>24</v>
      </c>
      <c r="E42" s="31" t="s">
        <v>71</v>
      </c>
      <c r="F42" s="80">
        <v>5010.8</v>
      </c>
      <c r="G42" s="80">
        <v>5010.8</v>
      </c>
      <c r="H42" s="75">
        <f t="shared" si="0"/>
        <v>1</v>
      </c>
      <c r="L42" s="58"/>
    </row>
    <row r="43" spans="1:12" s="57" customFormat="1" ht="18.600000000000001" customHeight="1" x14ac:dyDescent="0.3">
      <c r="A43" s="103" t="s">
        <v>96</v>
      </c>
      <c r="B43" s="100" t="s">
        <v>73</v>
      </c>
      <c r="C43" s="54" t="s">
        <v>12</v>
      </c>
      <c r="D43" s="55" t="s">
        <v>24</v>
      </c>
      <c r="E43" s="31" t="s">
        <v>74</v>
      </c>
      <c r="F43" s="80">
        <f>SUM(F44:F45)</f>
        <v>0</v>
      </c>
      <c r="G43" s="80">
        <f>SUM(G44:G45)</f>
        <v>0</v>
      </c>
      <c r="H43" s="75"/>
      <c r="L43" s="58"/>
    </row>
    <row r="44" spans="1:12" s="57" customFormat="1" ht="18.600000000000001" customHeight="1" x14ac:dyDescent="0.3">
      <c r="A44" s="103"/>
      <c r="B44" s="101"/>
      <c r="C44" s="54" t="s">
        <v>18</v>
      </c>
      <c r="D44" s="55" t="s">
        <v>24</v>
      </c>
      <c r="E44" s="31" t="s">
        <v>74</v>
      </c>
      <c r="F44" s="80"/>
      <c r="G44" s="80"/>
      <c r="H44" s="75"/>
      <c r="L44" s="58"/>
    </row>
    <row r="45" spans="1:12" s="57" customFormat="1" ht="18.600000000000001" customHeight="1" x14ac:dyDescent="0.3">
      <c r="A45" s="103"/>
      <c r="B45" s="102"/>
      <c r="C45" s="54" t="s">
        <v>19</v>
      </c>
      <c r="D45" s="55" t="s">
        <v>24</v>
      </c>
      <c r="E45" s="31" t="s">
        <v>74</v>
      </c>
      <c r="F45" s="80"/>
      <c r="G45" s="80"/>
      <c r="H45" s="75"/>
      <c r="L45" s="58"/>
    </row>
    <row r="46" spans="1:12" s="57" customFormat="1" ht="46.2" customHeight="1" x14ac:dyDescent="0.3">
      <c r="A46" s="113" t="s">
        <v>104</v>
      </c>
      <c r="B46" s="100" t="s">
        <v>166</v>
      </c>
      <c r="C46" s="54" t="s">
        <v>12</v>
      </c>
      <c r="D46" s="55" t="s">
        <v>24</v>
      </c>
      <c r="E46" s="31" t="s">
        <v>102</v>
      </c>
      <c r="F46" s="80">
        <f>SUM(F47:F48)</f>
        <v>55905</v>
      </c>
      <c r="G46" s="80">
        <f>SUM(G47:G48)</f>
        <v>55905</v>
      </c>
      <c r="H46" s="75">
        <f t="shared" si="0"/>
        <v>1</v>
      </c>
      <c r="L46" s="58"/>
    </row>
    <row r="47" spans="1:12" s="57" customFormat="1" ht="46.2" customHeight="1" x14ac:dyDescent="0.3">
      <c r="A47" s="114"/>
      <c r="B47" s="101"/>
      <c r="C47" s="54" t="s">
        <v>18</v>
      </c>
      <c r="D47" s="55" t="s">
        <v>24</v>
      </c>
      <c r="E47" s="31" t="s">
        <v>102</v>
      </c>
      <c r="F47" s="80">
        <v>55905</v>
      </c>
      <c r="G47" s="80">
        <v>55905</v>
      </c>
      <c r="H47" s="75">
        <f t="shared" si="0"/>
        <v>1</v>
      </c>
      <c r="L47" s="58"/>
    </row>
    <row r="48" spans="1:12" s="57" customFormat="1" ht="46.2" customHeight="1" x14ac:dyDescent="0.3">
      <c r="A48" s="115"/>
      <c r="B48" s="102"/>
      <c r="C48" s="54" t="s">
        <v>19</v>
      </c>
      <c r="D48" s="55" t="s">
        <v>24</v>
      </c>
      <c r="E48" s="31" t="s">
        <v>102</v>
      </c>
      <c r="F48" s="80"/>
      <c r="G48" s="80"/>
      <c r="H48" s="75"/>
      <c r="L48" s="58"/>
    </row>
    <row r="49" spans="1:12" s="57" customFormat="1" ht="24" customHeight="1" x14ac:dyDescent="0.3">
      <c r="A49" s="103" t="s">
        <v>105</v>
      </c>
      <c r="B49" s="100" t="s">
        <v>106</v>
      </c>
      <c r="C49" s="54" t="s">
        <v>12</v>
      </c>
      <c r="D49" s="55" t="s">
        <v>24</v>
      </c>
      <c r="E49" s="31" t="s">
        <v>103</v>
      </c>
      <c r="F49" s="80">
        <f>SUM(F50:F51)</f>
        <v>39364.300000000003</v>
      </c>
      <c r="G49" s="80">
        <f>SUM(G50:G51)</f>
        <v>39364.300000000003</v>
      </c>
      <c r="H49" s="75">
        <f t="shared" ref="H49:H51" si="1">G49/F49</f>
        <v>1</v>
      </c>
      <c r="L49" s="58"/>
    </row>
    <row r="50" spans="1:12" s="57" customFormat="1" ht="24" customHeight="1" x14ac:dyDescent="0.3">
      <c r="A50" s="103"/>
      <c r="B50" s="101"/>
      <c r="C50" s="54" t="s">
        <v>18</v>
      </c>
      <c r="D50" s="55" t="s">
        <v>24</v>
      </c>
      <c r="E50" s="31" t="s">
        <v>103</v>
      </c>
      <c r="F50" s="80">
        <v>29129.599999999999</v>
      </c>
      <c r="G50" s="80">
        <v>29129.599999999999</v>
      </c>
      <c r="H50" s="75">
        <f t="shared" si="1"/>
        <v>1</v>
      </c>
      <c r="L50" s="58"/>
    </row>
    <row r="51" spans="1:12" s="57" customFormat="1" ht="24" customHeight="1" x14ac:dyDescent="0.3">
      <c r="A51" s="103"/>
      <c r="B51" s="102"/>
      <c r="C51" s="54" t="s">
        <v>19</v>
      </c>
      <c r="D51" s="55" t="s">
        <v>24</v>
      </c>
      <c r="E51" s="31" t="s">
        <v>103</v>
      </c>
      <c r="F51" s="80">
        <v>10234.700000000001</v>
      </c>
      <c r="G51" s="80">
        <v>10234.700000000001</v>
      </c>
      <c r="H51" s="75">
        <f t="shared" si="1"/>
        <v>1</v>
      </c>
      <c r="L51" s="58"/>
    </row>
    <row r="52" spans="1:12" s="57" customFormat="1" ht="24" customHeight="1" x14ac:dyDescent="0.3">
      <c r="A52" s="103" t="s">
        <v>124</v>
      </c>
      <c r="B52" s="100" t="str">
        <f>'Приложение 7'!B21</f>
        <v>Основное мероприятие 17 подпрограммы 1 
Реализация программ, содержащих мероприятия по созданию условий для инклюзивного образования детей-инвалидов в дошкольных образовательных организациях</v>
      </c>
      <c r="C52" s="54" t="s">
        <v>12</v>
      </c>
      <c r="D52" s="55" t="s">
        <v>24</v>
      </c>
      <c r="E52" s="31" t="s">
        <v>153</v>
      </c>
      <c r="F52" s="80">
        <f>SUM(F53:F54)</f>
        <v>0</v>
      </c>
      <c r="G52" s="80">
        <f>SUM(G53:G54)</f>
        <v>0</v>
      </c>
      <c r="H52" s="75"/>
      <c r="L52" s="58"/>
    </row>
    <row r="53" spans="1:12" s="57" customFormat="1" ht="24" customHeight="1" x14ac:dyDescent="0.3">
      <c r="A53" s="103"/>
      <c r="B53" s="101"/>
      <c r="C53" s="54" t="s">
        <v>18</v>
      </c>
      <c r="D53" s="55" t="s">
        <v>24</v>
      </c>
      <c r="E53" s="31" t="s">
        <v>153</v>
      </c>
      <c r="F53" s="80"/>
      <c r="G53" s="80"/>
      <c r="H53" s="75"/>
      <c r="L53" s="58"/>
    </row>
    <row r="54" spans="1:12" s="57" customFormat="1" ht="24" customHeight="1" x14ac:dyDescent="0.3">
      <c r="A54" s="103"/>
      <c r="B54" s="102"/>
      <c r="C54" s="54" t="s">
        <v>19</v>
      </c>
      <c r="D54" s="55" t="s">
        <v>24</v>
      </c>
      <c r="E54" s="31" t="s">
        <v>153</v>
      </c>
      <c r="F54" s="80"/>
      <c r="G54" s="80"/>
      <c r="H54" s="75"/>
      <c r="L54" s="58"/>
    </row>
    <row r="55" spans="1:12" s="57" customFormat="1" ht="47.4" customHeight="1" x14ac:dyDescent="0.3">
      <c r="A55" s="103" t="s">
        <v>125</v>
      </c>
      <c r="B55" s="100" t="str">
        <f>'Приложение 7'!B22</f>
        <v>Основное мероприятие 18 подпрограммы 1 
Реализация программ, содержащих мероприятия по созданию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v>
      </c>
      <c r="C55" s="54" t="s">
        <v>12</v>
      </c>
      <c r="D55" s="55" t="s">
        <v>24</v>
      </c>
      <c r="E55" s="31" t="s">
        <v>154</v>
      </c>
      <c r="F55" s="80">
        <f>SUM(F56:F57)</f>
        <v>0</v>
      </c>
      <c r="G55" s="80">
        <f>SUM(G56:G57)</f>
        <v>0</v>
      </c>
      <c r="H55" s="75"/>
      <c r="L55" s="58"/>
    </row>
    <row r="56" spans="1:12" s="57" customFormat="1" ht="47.4" customHeight="1" x14ac:dyDescent="0.3">
      <c r="A56" s="103"/>
      <c r="B56" s="101"/>
      <c r="C56" s="54" t="s">
        <v>18</v>
      </c>
      <c r="D56" s="55" t="s">
        <v>24</v>
      </c>
      <c r="E56" s="31" t="s">
        <v>154</v>
      </c>
      <c r="F56" s="80"/>
      <c r="G56" s="80"/>
      <c r="H56" s="75"/>
      <c r="L56" s="58"/>
    </row>
    <row r="57" spans="1:12" s="57" customFormat="1" ht="47.4" customHeight="1" x14ac:dyDescent="0.3">
      <c r="A57" s="103"/>
      <c r="B57" s="102"/>
      <c r="C57" s="54" t="s">
        <v>19</v>
      </c>
      <c r="D57" s="55" t="s">
        <v>24</v>
      </c>
      <c r="E57" s="31" t="s">
        <v>154</v>
      </c>
      <c r="F57" s="80"/>
      <c r="G57" s="80"/>
      <c r="H57" s="75"/>
      <c r="L57" s="58"/>
    </row>
    <row r="58" spans="1:12" s="57" customFormat="1" ht="19.2" customHeight="1" x14ac:dyDescent="0.3">
      <c r="A58" s="103" t="s">
        <v>126</v>
      </c>
      <c r="B58" s="100" t="str">
        <f>'Приложение 7'!B23</f>
        <v>Основное мероприятие 19 подпрограммы 1
Реализация муниципальной программы, направленной на оснащение новых мест, созданных в общеобразовательных организациях</v>
      </c>
      <c r="C58" s="54" t="s">
        <v>12</v>
      </c>
      <c r="D58" s="55" t="s">
        <v>24</v>
      </c>
      <c r="E58" s="31" t="s">
        <v>118</v>
      </c>
      <c r="F58" s="80">
        <f>SUM(F59:F60)</f>
        <v>0</v>
      </c>
      <c r="G58" s="80">
        <f>SUM(G59:G60)</f>
        <v>0</v>
      </c>
      <c r="H58" s="75"/>
      <c r="L58" s="58"/>
    </row>
    <row r="59" spans="1:12" s="57" customFormat="1" ht="19.2" customHeight="1" x14ac:dyDescent="0.3">
      <c r="A59" s="103"/>
      <c r="B59" s="101"/>
      <c r="C59" s="54" t="s">
        <v>18</v>
      </c>
      <c r="D59" s="55" t="s">
        <v>24</v>
      </c>
      <c r="E59" s="31" t="s">
        <v>118</v>
      </c>
      <c r="F59" s="80"/>
      <c r="G59" s="80"/>
      <c r="H59" s="75"/>
      <c r="L59" s="58"/>
    </row>
    <row r="60" spans="1:12" s="57" customFormat="1" ht="19.2" customHeight="1" x14ac:dyDescent="0.3">
      <c r="A60" s="103"/>
      <c r="B60" s="102"/>
      <c r="C60" s="54" t="s">
        <v>19</v>
      </c>
      <c r="D60" s="55" t="s">
        <v>24</v>
      </c>
      <c r="E60" s="31" t="s">
        <v>118</v>
      </c>
      <c r="F60" s="80"/>
      <c r="G60" s="80"/>
      <c r="H60" s="75"/>
      <c r="L60" s="58"/>
    </row>
    <row r="61" spans="1:12" s="57" customFormat="1" ht="19.8" customHeight="1" x14ac:dyDescent="0.3">
      <c r="A61" s="103" t="s">
        <v>127</v>
      </c>
      <c r="B61" s="100" t="str">
        <f>'Приложение 7'!B24</f>
        <v>Основное мероприятие 20 подпрограммы 1
Реализация муниципальной программы, направленной на выполнение требований пожарной безопасности образовательных организациях</v>
      </c>
      <c r="C61" s="54" t="s">
        <v>12</v>
      </c>
      <c r="D61" s="55" t="s">
        <v>24</v>
      </c>
      <c r="E61" s="31" t="s">
        <v>119</v>
      </c>
      <c r="F61" s="80">
        <f>SUM(F62:F63)</f>
        <v>458</v>
      </c>
      <c r="G61" s="80">
        <f>SUM(G62:G63)</f>
        <v>458</v>
      </c>
      <c r="H61" s="75">
        <f t="shared" si="0"/>
        <v>1</v>
      </c>
      <c r="L61" s="58"/>
    </row>
    <row r="62" spans="1:12" s="57" customFormat="1" ht="19.8" customHeight="1" x14ac:dyDescent="0.3">
      <c r="A62" s="103"/>
      <c r="B62" s="101"/>
      <c r="C62" s="54" t="s">
        <v>18</v>
      </c>
      <c r="D62" s="55" t="s">
        <v>24</v>
      </c>
      <c r="E62" s="31" t="s">
        <v>119</v>
      </c>
      <c r="F62" s="80"/>
      <c r="G62" s="80"/>
      <c r="H62" s="75"/>
      <c r="L62" s="58"/>
    </row>
    <row r="63" spans="1:12" s="57" customFormat="1" ht="19.8" customHeight="1" x14ac:dyDescent="0.3">
      <c r="A63" s="103"/>
      <c r="B63" s="102"/>
      <c r="C63" s="54" t="s">
        <v>19</v>
      </c>
      <c r="D63" s="55" t="s">
        <v>24</v>
      </c>
      <c r="E63" s="31" t="s">
        <v>119</v>
      </c>
      <c r="F63" s="80">
        <v>458</v>
      </c>
      <c r="G63" s="80">
        <v>458</v>
      </c>
      <c r="H63" s="75">
        <f t="shared" si="0"/>
        <v>1</v>
      </c>
      <c r="L63" s="58"/>
    </row>
    <row r="64" spans="1:12" s="57" customFormat="1" x14ac:dyDescent="0.3">
      <c r="A64" s="103" t="s">
        <v>128</v>
      </c>
      <c r="B64" s="100" t="str">
        <f>'Приложение 7'!B25</f>
        <v>Основное мероприятие 21 подпрограммы 1
Реализация мероприятий, направленных на подготовку новой школы к открытию</v>
      </c>
      <c r="C64" s="54" t="s">
        <v>12</v>
      </c>
      <c r="D64" s="55" t="s">
        <v>24</v>
      </c>
      <c r="E64" s="31" t="s">
        <v>120</v>
      </c>
      <c r="F64" s="80">
        <f>SUM(F65:F66)</f>
        <v>0</v>
      </c>
      <c r="G64" s="80">
        <f>SUM(G65:G66)</f>
        <v>0</v>
      </c>
      <c r="H64" s="75"/>
      <c r="L64" s="58"/>
    </row>
    <row r="65" spans="1:12" s="57" customFormat="1" x14ac:dyDescent="0.3">
      <c r="A65" s="103"/>
      <c r="B65" s="101"/>
      <c r="C65" s="54" t="s">
        <v>18</v>
      </c>
      <c r="D65" s="55" t="s">
        <v>24</v>
      </c>
      <c r="E65" s="31" t="s">
        <v>120</v>
      </c>
      <c r="F65" s="80"/>
      <c r="G65" s="80"/>
      <c r="H65" s="75"/>
      <c r="L65" s="58"/>
    </row>
    <row r="66" spans="1:12" s="57" customFormat="1" x14ac:dyDescent="0.3">
      <c r="A66" s="103"/>
      <c r="B66" s="102"/>
      <c r="C66" s="54" t="s">
        <v>19</v>
      </c>
      <c r="D66" s="55" t="s">
        <v>24</v>
      </c>
      <c r="E66" s="31" t="s">
        <v>120</v>
      </c>
      <c r="F66" s="80"/>
      <c r="G66" s="80"/>
      <c r="H66" s="75"/>
      <c r="L66" s="58"/>
    </row>
    <row r="67" spans="1:12" s="57" customFormat="1" ht="28.2" customHeight="1" x14ac:dyDescent="0.3">
      <c r="A67" s="103" t="s">
        <v>157</v>
      </c>
      <c r="B67" s="100" t="str">
        <f>'Приложение 7'!B26</f>
        <v>Основное мероприятие 22 подпрограммы 1
Реализация мероприятий, направленных на обеспечение бесплатным горячим питанием детей участников специальной военной операции, обучающихся по программам основного общего и среднего общего образования</v>
      </c>
      <c r="C67" s="54" t="s">
        <v>12</v>
      </c>
      <c r="D67" s="55" t="s">
        <v>24</v>
      </c>
      <c r="E67" s="31" t="s">
        <v>121</v>
      </c>
      <c r="F67" s="80">
        <f>SUM(F68:F69)</f>
        <v>835.3</v>
      </c>
      <c r="G67" s="80">
        <f>SUM(G68:G69)</f>
        <v>835.3</v>
      </c>
      <c r="H67" s="75">
        <f t="shared" si="0"/>
        <v>1</v>
      </c>
      <c r="L67" s="58"/>
    </row>
    <row r="68" spans="1:12" s="57" customFormat="1" ht="28.2" customHeight="1" x14ac:dyDescent="0.3">
      <c r="A68" s="103"/>
      <c r="B68" s="101"/>
      <c r="C68" s="54" t="s">
        <v>18</v>
      </c>
      <c r="D68" s="55" t="s">
        <v>24</v>
      </c>
      <c r="E68" s="31" t="s">
        <v>121</v>
      </c>
      <c r="F68" s="80"/>
      <c r="G68" s="80"/>
      <c r="H68" s="75"/>
      <c r="L68" s="58"/>
    </row>
    <row r="69" spans="1:12" s="57" customFormat="1" ht="28.2" customHeight="1" x14ac:dyDescent="0.3">
      <c r="A69" s="103"/>
      <c r="B69" s="102"/>
      <c r="C69" s="54" t="s">
        <v>19</v>
      </c>
      <c r="D69" s="55" t="s">
        <v>24</v>
      </c>
      <c r="E69" s="31" t="s">
        <v>121</v>
      </c>
      <c r="F69" s="80">
        <v>835.3</v>
      </c>
      <c r="G69" s="80">
        <v>835.3</v>
      </c>
      <c r="H69" s="75">
        <f t="shared" si="0"/>
        <v>1</v>
      </c>
      <c r="L69" s="58"/>
    </row>
    <row r="70" spans="1:12" s="57" customFormat="1" ht="28.2" customHeight="1" x14ac:dyDescent="0.3">
      <c r="A70" s="113" t="s">
        <v>178</v>
      </c>
      <c r="B70" s="100" t="str">
        <f>'Приложение 7'!B27</f>
        <v>Основное мероприятие 24 подпрограммы 1
Дополнительное профессиональное образование педагогических работников муниципальных образовательных организаций</v>
      </c>
      <c r="C70" s="54" t="s">
        <v>12</v>
      </c>
      <c r="D70" s="55" t="s">
        <v>24</v>
      </c>
      <c r="E70" s="31" t="s">
        <v>179</v>
      </c>
      <c r="F70" s="80">
        <f>SUM(F71:F72)</f>
        <v>236</v>
      </c>
      <c r="G70" s="80">
        <f>SUM(G71:G72)</f>
        <v>236</v>
      </c>
      <c r="H70" s="75">
        <f t="shared" si="0"/>
        <v>1</v>
      </c>
      <c r="L70" s="58"/>
    </row>
    <row r="71" spans="1:12" s="57" customFormat="1" ht="28.2" customHeight="1" x14ac:dyDescent="0.3">
      <c r="A71" s="114"/>
      <c r="B71" s="101"/>
      <c r="C71" s="54" t="s">
        <v>18</v>
      </c>
      <c r="D71" s="55" t="s">
        <v>24</v>
      </c>
      <c r="E71" s="31" t="s">
        <v>179</v>
      </c>
      <c r="F71" s="80"/>
      <c r="G71" s="80"/>
      <c r="H71" s="75"/>
      <c r="L71" s="58"/>
    </row>
    <row r="72" spans="1:12" s="57" customFormat="1" ht="28.2" customHeight="1" x14ac:dyDescent="0.3">
      <c r="A72" s="115"/>
      <c r="B72" s="102"/>
      <c r="C72" s="54" t="s">
        <v>19</v>
      </c>
      <c r="D72" s="55" t="s">
        <v>24</v>
      </c>
      <c r="E72" s="31" t="s">
        <v>179</v>
      </c>
      <c r="F72" s="80">
        <v>236</v>
      </c>
      <c r="G72" s="80">
        <v>236</v>
      </c>
      <c r="H72" s="75">
        <f t="shared" si="0"/>
        <v>1</v>
      </c>
      <c r="L72" s="58"/>
    </row>
    <row r="73" spans="1:12" s="57" customFormat="1" ht="37.799999999999997" customHeight="1" x14ac:dyDescent="0.3">
      <c r="A73" s="103" t="s">
        <v>180</v>
      </c>
      <c r="B73" s="100" t="str">
        <f>'Приложение 7'!B29</f>
        <v>Основное мероприятие 26 подпрограммы 1"Обеспечение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(в областных государственных общеобразовательных организациях и муниципальных общеобразовательных организациях)"</v>
      </c>
      <c r="C73" s="54" t="s">
        <v>12</v>
      </c>
      <c r="D73" s="55" t="s">
        <v>24</v>
      </c>
      <c r="E73" s="31" t="s">
        <v>184</v>
      </c>
      <c r="F73" s="80">
        <f>SUM(F74:F75)</f>
        <v>546.79999999999995</v>
      </c>
      <c r="G73" s="80">
        <f>SUM(G74:G75)</f>
        <v>546.79999999999995</v>
      </c>
      <c r="H73" s="75">
        <f t="shared" si="0"/>
        <v>1</v>
      </c>
      <c r="L73" s="58"/>
    </row>
    <row r="74" spans="1:12" s="57" customFormat="1" ht="37.799999999999997" customHeight="1" x14ac:dyDescent="0.3">
      <c r="A74" s="103"/>
      <c r="B74" s="101"/>
      <c r="C74" s="54" t="s">
        <v>18</v>
      </c>
      <c r="D74" s="55" t="s">
        <v>24</v>
      </c>
      <c r="E74" s="31" t="s">
        <v>184</v>
      </c>
      <c r="F74" s="80">
        <v>546.79999999999995</v>
      </c>
      <c r="G74" s="80">
        <v>546.79999999999995</v>
      </c>
      <c r="H74" s="75">
        <f t="shared" si="0"/>
        <v>1</v>
      </c>
      <c r="L74" s="58"/>
    </row>
    <row r="75" spans="1:12" s="57" customFormat="1" ht="37.799999999999997" customHeight="1" x14ac:dyDescent="0.3">
      <c r="A75" s="103"/>
      <c r="B75" s="102"/>
      <c r="C75" s="54" t="s">
        <v>19</v>
      </c>
      <c r="D75" s="55" t="s">
        <v>24</v>
      </c>
      <c r="E75" s="31" t="s">
        <v>184</v>
      </c>
      <c r="F75" s="80"/>
      <c r="G75" s="80"/>
      <c r="H75" s="75"/>
      <c r="L75" s="58"/>
    </row>
    <row r="76" spans="1:12" s="57" customFormat="1" x14ac:dyDescent="0.3">
      <c r="A76" s="103" t="s">
        <v>185</v>
      </c>
      <c r="B76" s="100" t="str">
        <f>'Приложение 7'!B30</f>
        <v>Региональный проект "Патриотическое воспитание граждан Российской Федерации"</v>
      </c>
      <c r="C76" s="54" t="s">
        <v>12</v>
      </c>
      <c r="D76" s="55" t="s">
        <v>24</v>
      </c>
      <c r="E76" s="31" t="s">
        <v>123</v>
      </c>
      <c r="F76" s="80">
        <f>SUM(F77:F78)</f>
        <v>5662</v>
      </c>
      <c r="G76" s="80">
        <f>SUM(G77:G78)</f>
        <v>5662</v>
      </c>
      <c r="H76" s="75">
        <f t="shared" si="0"/>
        <v>1</v>
      </c>
      <c r="L76" s="58"/>
    </row>
    <row r="77" spans="1:12" s="57" customFormat="1" x14ac:dyDescent="0.3">
      <c r="A77" s="103"/>
      <c r="B77" s="101"/>
      <c r="C77" s="54" t="s">
        <v>18</v>
      </c>
      <c r="D77" s="55" t="s">
        <v>24</v>
      </c>
      <c r="E77" s="31" t="s">
        <v>123</v>
      </c>
      <c r="F77" s="80">
        <v>5378.9</v>
      </c>
      <c r="G77" s="80">
        <v>5378.9</v>
      </c>
      <c r="H77" s="75">
        <f t="shared" si="0"/>
        <v>1</v>
      </c>
      <c r="L77" s="58"/>
    </row>
    <row r="78" spans="1:12" s="57" customFormat="1" x14ac:dyDescent="0.3">
      <c r="A78" s="103"/>
      <c r="B78" s="102"/>
      <c r="C78" s="54" t="s">
        <v>19</v>
      </c>
      <c r="D78" s="55" t="s">
        <v>24</v>
      </c>
      <c r="E78" s="31" t="s">
        <v>123</v>
      </c>
      <c r="F78" s="80">
        <v>283.10000000000002</v>
      </c>
      <c r="G78" s="80">
        <v>283.10000000000002</v>
      </c>
      <c r="H78" s="75">
        <f t="shared" si="0"/>
        <v>1</v>
      </c>
      <c r="L78" s="58"/>
    </row>
    <row r="79" spans="1:12" s="66" customFormat="1" ht="33.6" customHeight="1" x14ac:dyDescent="0.3">
      <c r="A79" s="109" t="s">
        <v>98</v>
      </c>
      <c r="B79" s="110" t="s">
        <v>174</v>
      </c>
      <c r="C79" s="63" t="s">
        <v>12</v>
      </c>
      <c r="D79" s="64" t="s">
        <v>24</v>
      </c>
      <c r="E79" s="40" t="s">
        <v>75</v>
      </c>
      <c r="F79" s="79">
        <f>SUM(F80:F81)</f>
        <v>36670.699999999997</v>
      </c>
      <c r="G79" s="79">
        <f>SUM(G80:G81)</f>
        <v>36335.1</v>
      </c>
      <c r="H79" s="77">
        <f t="shared" si="0"/>
        <v>0.99084827941653697</v>
      </c>
      <c r="L79" s="69"/>
    </row>
    <row r="80" spans="1:12" s="66" customFormat="1" ht="33.6" customHeight="1" x14ac:dyDescent="0.3">
      <c r="A80" s="109"/>
      <c r="B80" s="111"/>
      <c r="C80" s="63" t="s">
        <v>18</v>
      </c>
      <c r="D80" s="64" t="s">
        <v>24</v>
      </c>
      <c r="E80" s="40" t="s">
        <v>75</v>
      </c>
      <c r="F80" s="79">
        <f>F83+F86</f>
        <v>0</v>
      </c>
      <c r="G80" s="79">
        <f>G83+G86</f>
        <v>0</v>
      </c>
      <c r="H80" s="77"/>
      <c r="L80" s="69"/>
    </row>
    <row r="81" spans="1:12" s="66" customFormat="1" ht="33.6" customHeight="1" x14ac:dyDescent="0.3">
      <c r="A81" s="109"/>
      <c r="B81" s="112"/>
      <c r="C81" s="63" t="s">
        <v>19</v>
      </c>
      <c r="D81" s="64" t="s">
        <v>24</v>
      </c>
      <c r="E81" s="40" t="s">
        <v>75</v>
      </c>
      <c r="F81" s="79">
        <f>F84+F87</f>
        <v>36670.699999999997</v>
      </c>
      <c r="G81" s="79">
        <f>G84+G87</f>
        <v>36335.1</v>
      </c>
      <c r="H81" s="77">
        <f t="shared" si="0"/>
        <v>0.99084827941653697</v>
      </c>
      <c r="L81" s="47"/>
    </row>
    <row r="82" spans="1:12" s="57" customFormat="1" ht="18.600000000000001" customHeight="1" x14ac:dyDescent="0.3">
      <c r="A82" s="126" t="s">
        <v>99</v>
      </c>
      <c r="B82" s="128" t="s">
        <v>77</v>
      </c>
      <c r="C82" s="54" t="s">
        <v>12</v>
      </c>
      <c r="D82" s="55" t="s">
        <v>24</v>
      </c>
      <c r="E82" s="31" t="s">
        <v>78</v>
      </c>
      <c r="F82" s="80">
        <f>SUM(F83:F84)</f>
        <v>36670.699999999997</v>
      </c>
      <c r="G82" s="80">
        <f>SUM(G83:G84)</f>
        <v>36335.1</v>
      </c>
      <c r="H82" s="75">
        <f t="shared" si="0"/>
        <v>0.99084827941653697</v>
      </c>
      <c r="L82" s="48"/>
    </row>
    <row r="83" spans="1:12" s="57" customFormat="1" ht="18.600000000000001" customHeight="1" x14ac:dyDescent="0.3">
      <c r="A83" s="108"/>
      <c r="B83" s="129"/>
      <c r="C83" s="54" t="s">
        <v>18</v>
      </c>
      <c r="D83" s="55" t="s">
        <v>24</v>
      </c>
      <c r="E83" s="31" t="s">
        <v>78</v>
      </c>
      <c r="F83" s="81"/>
      <c r="G83" s="81"/>
      <c r="H83" s="75"/>
      <c r="L83" s="48"/>
    </row>
    <row r="84" spans="1:12" s="57" customFormat="1" ht="18.600000000000001" customHeight="1" x14ac:dyDescent="0.3">
      <c r="A84" s="108"/>
      <c r="B84" s="129"/>
      <c r="C84" s="54" t="s">
        <v>19</v>
      </c>
      <c r="D84" s="55" t="s">
        <v>24</v>
      </c>
      <c r="E84" s="31" t="s">
        <v>78</v>
      </c>
      <c r="F84" s="80">
        <v>36670.699999999997</v>
      </c>
      <c r="G84" s="80">
        <v>36335.1</v>
      </c>
      <c r="H84" s="75">
        <f t="shared" si="0"/>
        <v>0.99084827941653697</v>
      </c>
      <c r="L84" s="58"/>
    </row>
    <row r="85" spans="1:12" s="57" customFormat="1" x14ac:dyDescent="0.3">
      <c r="A85" s="108" t="s">
        <v>100</v>
      </c>
      <c r="B85" s="107" t="s">
        <v>80</v>
      </c>
      <c r="C85" s="54" t="s">
        <v>12</v>
      </c>
      <c r="D85" s="55" t="s">
        <v>24</v>
      </c>
      <c r="E85" s="31" t="s">
        <v>81</v>
      </c>
      <c r="F85" s="80">
        <f>SUM(F86:F87)</f>
        <v>0</v>
      </c>
      <c r="G85" s="80">
        <f>SUM(G86:G87)</f>
        <v>0</v>
      </c>
      <c r="H85" s="75"/>
      <c r="L85" s="58"/>
    </row>
    <row r="86" spans="1:12" s="57" customFormat="1" x14ac:dyDescent="0.3">
      <c r="A86" s="108"/>
      <c r="B86" s="125"/>
      <c r="C86" s="54" t="s">
        <v>18</v>
      </c>
      <c r="D86" s="55" t="s">
        <v>24</v>
      </c>
      <c r="E86" s="31" t="s">
        <v>81</v>
      </c>
      <c r="F86" s="81"/>
      <c r="G86" s="81"/>
      <c r="H86" s="75"/>
      <c r="L86" s="58"/>
    </row>
    <row r="87" spans="1:12" s="57" customFormat="1" x14ac:dyDescent="0.3">
      <c r="A87" s="108"/>
      <c r="B87" s="125"/>
      <c r="C87" s="54" t="s">
        <v>19</v>
      </c>
      <c r="D87" s="55" t="s">
        <v>24</v>
      </c>
      <c r="E87" s="31" t="s">
        <v>81</v>
      </c>
      <c r="F87" s="80"/>
      <c r="G87" s="90"/>
      <c r="H87" s="75"/>
      <c r="L87" s="58"/>
    </row>
    <row r="88" spans="1:12" s="66" customFormat="1" ht="19.2" customHeight="1" x14ac:dyDescent="0.3">
      <c r="A88" s="120" t="s">
        <v>22</v>
      </c>
      <c r="B88" s="127" t="s">
        <v>175</v>
      </c>
      <c r="C88" s="63" t="s">
        <v>12</v>
      </c>
      <c r="D88" s="64" t="s">
        <v>24</v>
      </c>
      <c r="E88" s="40" t="s">
        <v>83</v>
      </c>
      <c r="F88" s="82">
        <f>SUM(F89:F90)</f>
        <v>0</v>
      </c>
      <c r="G88" s="82">
        <f>SUM(G89:G90)</f>
        <v>0</v>
      </c>
      <c r="H88" s="75"/>
      <c r="L88" s="69"/>
    </row>
    <row r="89" spans="1:12" s="66" customFormat="1" ht="19.2" customHeight="1" x14ac:dyDescent="0.3">
      <c r="A89" s="120"/>
      <c r="B89" s="127"/>
      <c r="C89" s="63" t="s">
        <v>18</v>
      </c>
      <c r="D89" s="64" t="s">
        <v>24</v>
      </c>
      <c r="E89" s="40" t="s">
        <v>83</v>
      </c>
      <c r="F89" s="82">
        <f>F92</f>
        <v>0</v>
      </c>
      <c r="G89" s="82">
        <f>G92</f>
        <v>0</v>
      </c>
      <c r="H89" s="75"/>
      <c r="L89" s="69"/>
    </row>
    <row r="90" spans="1:12" s="66" customFormat="1" ht="19.2" customHeight="1" x14ac:dyDescent="0.3">
      <c r="A90" s="120"/>
      <c r="B90" s="127"/>
      <c r="C90" s="63" t="s">
        <v>19</v>
      </c>
      <c r="D90" s="64" t="s">
        <v>24</v>
      </c>
      <c r="E90" s="40" t="s">
        <v>83</v>
      </c>
      <c r="F90" s="82">
        <f>F93</f>
        <v>0</v>
      </c>
      <c r="G90" s="82">
        <f>G93</f>
        <v>0</v>
      </c>
      <c r="H90" s="75"/>
      <c r="L90" s="69"/>
    </row>
    <row r="91" spans="1:12" s="57" customFormat="1" x14ac:dyDescent="0.3">
      <c r="A91" s="108" t="s">
        <v>101</v>
      </c>
      <c r="B91" s="107" t="s">
        <v>85</v>
      </c>
      <c r="C91" s="54" t="s">
        <v>12</v>
      </c>
      <c r="D91" s="55" t="s">
        <v>24</v>
      </c>
      <c r="E91" s="31" t="s">
        <v>86</v>
      </c>
      <c r="F91" s="81"/>
      <c r="G91" s="81"/>
      <c r="H91" s="75"/>
      <c r="L91" s="58"/>
    </row>
    <row r="92" spans="1:12" s="57" customFormat="1" x14ac:dyDescent="0.3">
      <c r="A92" s="108"/>
      <c r="B92" s="107"/>
      <c r="C92" s="54" t="s">
        <v>18</v>
      </c>
      <c r="D92" s="55" t="s">
        <v>24</v>
      </c>
      <c r="E92" s="31" t="s">
        <v>86</v>
      </c>
      <c r="F92" s="81"/>
      <c r="G92" s="81"/>
      <c r="H92" s="75"/>
      <c r="L92" s="58"/>
    </row>
    <row r="93" spans="1:12" s="57" customFormat="1" x14ac:dyDescent="0.3">
      <c r="A93" s="108"/>
      <c r="B93" s="107"/>
      <c r="C93" s="54" t="s">
        <v>19</v>
      </c>
      <c r="D93" s="55" t="s">
        <v>24</v>
      </c>
      <c r="E93" s="31" t="s">
        <v>86</v>
      </c>
      <c r="F93" s="81"/>
      <c r="G93" s="81"/>
      <c r="H93" s="75"/>
      <c r="L93" s="58"/>
    </row>
  </sheetData>
  <autoFilter ref="A4:H93">
    <filterColumn colId="3" showButton="0"/>
    <filterColumn colId="4" showButton="0"/>
    <filterColumn colId="5" showButton="0"/>
    <filterColumn colId="6" showButton="0"/>
  </autoFilter>
  <mergeCells count="64">
    <mergeCell ref="A70:A72"/>
    <mergeCell ref="B70:B72"/>
    <mergeCell ref="A73:A75"/>
    <mergeCell ref="B73:B75"/>
    <mergeCell ref="B82:B84"/>
    <mergeCell ref="B85:B87"/>
    <mergeCell ref="A82:A84"/>
    <mergeCell ref="B88:B90"/>
    <mergeCell ref="B91:B93"/>
    <mergeCell ref="A85:A87"/>
    <mergeCell ref="A88:A90"/>
    <mergeCell ref="A91:A93"/>
    <mergeCell ref="B1:H1"/>
    <mergeCell ref="A2:H2"/>
    <mergeCell ref="A4:A5"/>
    <mergeCell ref="B4:B5"/>
    <mergeCell ref="C4:C5"/>
    <mergeCell ref="D4:H4"/>
    <mergeCell ref="B7:B9"/>
    <mergeCell ref="A7:A9"/>
    <mergeCell ref="A10:A12"/>
    <mergeCell ref="A19:A21"/>
    <mergeCell ref="B10:B12"/>
    <mergeCell ref="B16:B18"/>
    <mergeCell ref="A16:A18"/>
    <mergeCell ref="A13:A15"/>
    <mergeCell ref="B13:B15"/>
    <mergeCell ref="B40:B42"/>
    <mergeCell ref="A79:A81"/>
    <mergeCell ref="B79:B81"/>
    <mergeCell ref="B37:B39"/>
    <mergeCell ref="B43:B45"/>
    <mergeCell ref="A43:A45"/>
    <mergeCell ref="A37:A39"/>
    <mergeCell ref="A40:A42"/>
    <mergeCell ref="A46:A48"/>
    <mergeCell ref="B46:B48"/>
    <mergeCell ref="B76:B78"/>
    <mergeCell ref="B67:B69"/>
    <mergeCell ref="B64:B66"/>
    <mergeCell ref="B61:B63"/>
    <mergeCell ref="A76:A78"/>
    <mergeCell ref="B58:B60"/>
    <mergeCell ref="B25:B27"/>
    <mergeCell ref="B22:B24"/>
    <mergeCell ref="B19:B21"/>
    <mergeCell ref="A22:A24"/>
    <mergeCell ref="A25:A27"/>
    <mergeCell ref="A28:A30"/>
    <mergeCell ref="B28:B30"/>
    <mergeCell ref="B31:B33"/>
    <mergeCell ref="A31:A33"/>
    <mergeCell ref="B34:B36"/>
    <mergeCell ref="A34:A36"/>
    <mergeCell ref="A61:A63"/>
    <mergeCell ref="A64:A66"/>
    <mergeCell ref="A67:A69"/>
    <mergeCell ref="B55:B57"/>
    <mergeCell ref="A55:A57"/>
    <mergeCell ref="B52:B54"/>
    <mergeCell ref="A52:A54"/>
    <mergeCell ref="B49:B51"/>
    <mergeCell ref="A49:A51"/>
    <mergeCell ref="A58:A60"/>
  </mergeCells>
  <pageMargins left="0.70866141732283472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workbookViewId="0">
      <selection activeCell="E46" sqref="E46"/>
    </sheetView>
  </sheetViews>
  <sheetFormatPr defaultRowHeight="14.4" x14ac:dyDescent="0.3"/>
  <cols>
    <col min="1" max="1" width="5.88671875" customWidth="1"/>
    <col min="2" max="2" width="50.5546875" customWidth="1"/>
    <col min="3" max="3" width="37" bestFit="1" customWidth="1"/>
    <col min="4" max="4" width="15.5546875" customWidth="1"/>
    <col min="5" max="5" width="14" customWidth="1"/>
  </cols>
  <sheetData>
    <row r="1" spans="1:5" x14ac:dyDescent="0.3">
      <c r="A1" s="1"/>
      <c r="B1" s="121" t="s">
        <v>0</v>
      </c>
      <c r="C1" s="121"/>
      <c r="D1" s="121"/>
      <c r="E1" s="121"/>
    </row>
    <row r="2" spans="1:5" ht="37.200000000000003" customHeight="1" x14ac:dyDescent="0.3">
      <c r="A2" s="122" t="s">
        <v>177</v>
      </c>
      <c r="B2" s="122"/>
      <c r="C2" s="122"/>
      <c r="D2" s="122"/>
      <c r="E2" s="122"/>
    </row>
    <row r="3" spans="1:5" x14ac:dyDescent="0.3">
      <c r="A3" s="2"/>
      <c r="B3" s="3"/>
      <c r="C3" s="3"/>
      <c r="D3" s="3"/>
      <c r="E3" s="3"/>
    </row>
    <row r="4" spans="1:5" x14ac:dyDescent="0.3">
      <c r="A4" s="123" t="s">
        <v>11</v>
      </c>
      <c r="B4" s="123" t="s">
        <v>1</v>
      </c>
      <c r="C4" s="123" t="s">
        <v>7</v>
      </c>
      <c r="D4" s="124" t="s">
        <v>9</v>
      </c>
      <c r="E4" s="124"/>
    </row>
    <row r="5" spans="1:5" ht="27.6" x14ac:dyDescent="0.3">
      <c r="A5" s="123"/>
      <c r="B5" s="123"/>
      <c r="C5" s="123"/>
      <c r="D5" s="4" t="s">
        <v>10</v>
      </c>
      <c r="E5" s="4" t="s">
        <v>111</v>
      </c>
    </row>
    <row r="6" spans="1:5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</row>
    <row r="7" spans="1:5" s="51" customFormat="1" x14ac:dyDescent="0.3">
      <c r="A7" s="119" t="s">
        <v>35</v>
      </c>
      <c r="B7" s="131" t="s">
        <v>172</v>
      </c>
      <c r="C7" s="49" t="s">
        <v>12</v>
      </c>
      <c r="D7" s="53">
        <f>SUM(D8:D12)</f>
        <v>1418206.9999999998</v>
      </c>
      <c r="E7" s="53">
        <f>SUM(E8:E12)</f>
        <v>1417871.4</v>
      </c>
    </row>
    <row r="8" spans="1:5" s="51" customFormat="1" x14ac:dyDescent="0.3">
      <c r="A8" s="119"/>
      <c r="B8" s="131"/>
      <c r="C8" s="49" t="s">
        <v>13</v>
      </c>
      <c r="D8" s="53">
        <f t="shared" ref="D8:E12" si="0">D14+D158+D176</f>
        <v>93108.499999999985</v>
      </c>
      <c r="E8" s="53">
        <f t="shared" si="0"/>
        <v>93108.499999999985</v>
      </c>
    </row>
    <row r="9" spans="1:5" s="51" customFormat="1" x14ac:dyDescent="0.3">
      <c r="A9" s="119"/>
      <c r="B9" s="131"/>
      <c r="C9" s="49" t="s">
        <v>14</v>
      </c>
      <c r="D9" s="53">
        <f t="shared" si="0"/>
        <v>993836.49999999988</v>
      </c>
      <c r="E9" s="53">
        <f t="shared" si="0"/>
        <v>993500.89999999991</v>
      </c>
    </row>
    <row r="10" spans="1:5" s="51" customFormat="1" x14ac:dyDescent="0.3">
      <c r="A10" s="119"/>
      <c r="B10" s="131"/>
      <c r="C10" s="70" t="s">
        <v>15</v>
      </c>
      <c r="D10" s="53">
        <f t="shared" si="0"/>
        <v>331262</v>
      </c>
      <c r="E10" s="53">
        <f t="shared" si="0"/>
        <v>331262</v>
      </c>
    </row>
    <row r="11" spans="1:5" s="51" customFormat="1" x14ac:dyDescent="0.3">
      <c r="A11" s="119"/>
      <c r="B11" s="131"/>
      <c r="C11" s="70" t="s">
        <v>16</v>
      </c>
      <c r="D11" s="53">
        <f t="shared" si="0"/>
        <v>0</v>
      </c>
      <c r="E11" s="53">
        <f t="shared" si="0"/>
        <v>0</v>
      </c>
    </row>
    <row r="12" spans="1:5" s="51" customFormat="1" x14ac:dyDescent="0.3">
      <c r="A12" s="119"/>
      <c r="B12" s="131"/>
      <c r="C12" s="70" t="s">
        <v>17</v>
      </c>
      <c r="D12" s="53">
        <f t="shared" si="0"/>
        <v>0</v>
      </c>
      <c r="E12" s="53">
        <f t="shared" si="0"/>
        <v>0</v>
      </c>
    </row>
    <row r="13" spans="1:5" s="66" customFormat="1" x14ac:dyDescent="0.3">
      <c r="A13" s="120" t="s">
        <v>20</v>
      </c>
      <c r="B13" s="127" t="s">
        <v>173</v>
      </c>
      <c r="C13" s="63" t="s">
        <v>12</v>
      </c>
      <c r="D13" s="65">
        <f>SUM(D14:D18)</f>
        <v>1373213.4</v>
      </c>
      <c r="E13" s="65">
        <f>SUM(E14:E18)</f>
        <v>1373213.4</v>
      </c>
    </row>
    <row r="14" spans="1:5" s="66" customFormat="1" x14ac:dyDescent="0.3">
      <c r="A14" s="120"/>
      <c r="B14" s="127"/>
      <c r="C14" s="63" t="s">
        <v>13</v>
      </c>
      <c r="D14" s="65">
        <f>D20+D26+D32+D38+D44+D50+D56+D62+D68+D74+D80+D86+D92+D110+D116+D122+D128+D152+D98+D104+D134+D146</f>
        <v>93108.499999999985</v>
      </c>
      <c r="E14" s="65">
        <f>E20+E26+E32+E38+E44+E50+E56+E62+E68+E74+E80+E86+E92+E110+E116+E122+E128+E152+E98+E104+E134+E146</f>
        <v>93108.499999999985</v>
      </c>
    </row>
    <row r="15" spans="1:5" s="66" customFormat="1" x14ac:dyDescent="0.3">
      <c r="A15" s="120"/>
      <c r="B15" s="127"/>
      <c r="C15" s="63" t="s">
        <v>14</v>
      </c>
      <c r="D15" s="65">
        <f>D21+D27+D33+D39+D45+D51+D57+D63+D69+D75+D81+D87+D93+D111+D117+D123+D129+D153+D99+D105+D135+D147</f>
        <v>957165.79999999993</v>
      </c>
      <c r="E15" s="65">
        <f>E21+E27+E33+E39+E45+E51+E57+E63+E69+E75+E81+E87+E93+E111+E117+E123+E129+E153+E99+E105+E135+E147</f>
        <v>957165.79999999993</v>
      </c>
    </row>
    <row r="16" spans="1:5" s="66" customFormat="1" x14ac:dyDescent="0.3">
      <c r="A16" s="120"/>
      <c r="B16" s="127"/>
      <c r="C16" s="71" t="s">
        <v>15</v>
      </c>
      <c r="D16" s="65">
        <f>D22+D28+D34+D40+D46+D52+D58+D64+D70+D76+D82+D88+D94+D112+D118+D124+D130+D154+D100+D106+D142+D136+D148</f>
        <v>322939.09999999998</v>
      </c>
      <c r="E16" s="65">
        <f>E22+E28+E34+E40+E46+E52+E58+E64+E70+E76+E82+E88+E94+E112+E118+E124+E130+E154+E100+E106+E142+E136+E148</f>
        <v>322939.09999999998</v>
      </c>
    </row>
    <row r="17" spans="1:5" s="66" customFormat="1" x14ac:dyDescent="0.3">
      <c r="A17" s="120"/>
      <c r="B17" s="127"/>
      <c r="C17" s="71" t="s">
        <v>16</v>
      </c>
      <c r="D17" s="65">
        <f>D23+D29+D35+D41+D47+D53+D59+D65+D71+D77+D83+D89+D95+D113+D119+D125+D131+D155</f>
        <v>0</v>
      </c>
      <c r="E17" s="65">
        <f>E23+E29+E35+E41+E47+E53+E59+E65+E71+E77+E83+E89+E95+E113+E119+E125+E131+E155</f>
        <v>0</v>
      </c>
    </row>
    <row r="18" spans="1:5" s="66" customFormat="1" x14ac:dyDescent="0.3">
      <c r="A18" s="120"/>
      <c r="B18" s="127"/>
      <c r="C18" s="71" t="s">
        <v>17</v>
      </c>
      <c r="D18" s="65">
        <f>D24+D30+D36+D42+D48+D54+D60+D66+D72+D78+D84+D90+D96+D114+D120+D126+D132+D156</f>
        <v>0</v>
      </c>
      <c r="E18" s="65">
        <f>E24+E30+E36+E42+E48+E54+E60+E66+E72+E78+E84+E90+E96+E114+E120+E126+E132+E156</f>
        <v>0</v>
      </c>
    </row>
    <row r="19" spans="1:5" s="57" customFormat="1" x14ac:dyDescent="0.3">
      <c r="A19" s="108" t="s">
        <v>45</v>
      </c>
      <c r="B19" s="107" t="s">
        <v>46</v>
      </c>
      <c r="C19" s="54" t="s">
        <v>12</v>
      </c>
      <c r="D19" s="56">
        <f>SUM(D20:D24)</f>
        <v>317031.80000000005</v>
      </c>
      <c r="E19" s="56">
        <f>SUM(E20:E24)</f>
        <v>317031.80000000005</v>
      </c>
    </row>
    <row r="20" spans="1:5" s="57" customFormat="1" x14ac:dyDescent="0.3">
      <c r="A20" s="108"/>
      <c r="B20" s="107"/>
      <c r="C20" s="54" t="s">
        <v>13</v>
      </c>
      <c r="D20" s="56">
        <f>'Приложение 8'!F14</f>
        <v>0</v>
      </c>
      <c r="E20" s="56">
        <f>'Приложение 8'!G14</f>
        <v>0</v>
      </c>
    </row>
    <row r="21" spans="1:5" s="57" customFormat="1" x14ac:dyDescent="0.3">
      <c r="A21" s="108"/>
      <c r="B21" s="107"/>
      <c r="C21" s="54" t="s">
        <v>14</v>
      </c>
      <c r="D21" s="56">
        <f>'Приложение 8'!F15</f>
        <v>248601.2</v>
      </c>
      <c r="E21" s="56">
        <f>'Приложение 8'!G15</f>
        <v>248601.2</v>
      </c>
    </row>
    <row r="22" spans="1:5" s="57" customFormat="1" x14ac:dyDescent="0.3">
      <c r="A22" s="108"/>
      <c r="B22" s="107"/>
      <c r="C22" s="72" t="s">
        <v>15</v>
      </c>
      <c r="D22" s="56">
        <f>'Приложение 7'!G10</f>
        <v>68430.600000000006</v>
      </c>
      <c r="E22" s="56">
        <f>'Приложение 7'!H10</f>
        <v>68430.600000000006</v>
      </c>
    </row>
    <row r="23" spans="1:5" s="57" customFormat="1" x14ac:dyDescent="0.3">
      <c r="A23" s="108"/>
      <c r="B23" s="107"/>
      <c r="C23" s="72" t="s">
        <v>16</v>
      </c>
      <c r="D23" s="56"/>
      <c r="E23" s="56"/>
    </row>
    <row r="24" spans="1:5" s="57" customFormat="1" x14ac:dyDescent="0.3">
      <c r="A24" s="108"/>
      <c r="B24" s="107"/>
      <c r="C24" s="72" t="s">
        <v>17</v>
      </c>
      <c r="D24" s="56"/>
      <c r="E24" s="56"/>
    </row>
    <row r="25" spans="1:5" s="57" customFormat="1" x14ac:dyDescent="0.3">
      <c r="A25" s="108" t="s">
        <v>87</v>
      </c>
      <c r="B25" s="107" t="s">
        <v>49</v>
      </c>
      <c r="C25" s="54" t="s">
        <v>12</v>
      </c>
      <c r="D25" s="56">
        <f>SUM(D26:D30)</f>
        <v>882520.60000000009</v>
      </c>
      <c r="E25" s="56">
        <f>SUM(E26:E30)</f>
        <v>882520.60000000009</v>
      </c>
    </row>
    <row r="26" spans="1:5" s="57" customFormat="1" x14ac:dyDescent="0.3">
      <c r="A26" s="108"/>
      <c r="B26" s="107"/>
      <c r="C26" s="54" t="s">
        <v>13</v>
      </c>
      <c r="D26" s="56">
        <f>'Приложение 8'!F17</f>
        <v>0</v>
      </c>
      <c r="E26" s="56">
        <f>'Приложение 8'!G17</f>
        <v>0</v>
      </c>
    </row>
    <row r="27" spans="1:5" s="57" customFormat="1" x14ac:dyDescent="0.3">
      <c r="A27" s="108"/>
      <c r="B27" s="107"/>
      <c r="C27" s="54" t="s">
        <v>14</v>
      </c>
      <c r="D27" s="56">
        <f>'Приложение 8'!F18</f>
        <v>685634.4</v>
      </c>
      <c r="E27" s="56">
        <f>'Приложение 8'!G18</f>
        <v>685634.4</v>
      </c>
    </row>
    <row r="28" spans="1:5" s="57" customFormat="1" x14ac:dyDescent="0.3">
      <c r="A28" s="108"/>
      <c r="B28" s="107"/>
      <c r="C28" s="72" t="s">
        <v>15</v>
      </c>
      <c r="D28" s="56">
        <f>'Приложение 7'!G11</f>
        <v>196886.2</v>
      </c>
      <c r="E28" s="56">
        <f>'Приложение 7'!H11</f>
        <v>196886.2</v>
      </c>
    </row>
    <row r="29" spans="1:5" s="57" customFormat="1" x14ac:dyDescent="0.3">
      <c r="A29" s="108"/>
      <c r="B29" s="107"/>
      <c r="C29" s="72" t="s">
        <v>16</v>
      </c>
      <c r="D29" s="56"/>
      <c r="E29" s="56"/>
    </row>
    <row r="30" spans="1:5" s="57" customFormat="1" x14ac:dyDescent="0.3">
      <c r="A30" s="108"/>
      <c r="B30" s="107"/>
      <c r="C30" s="72" t="s">
        <v>17</v>
      </c>
      <c r="D30" s="56"/>
      <c r="E30" s="56"/>
    </row>
    <row r="31" spans="1:5" s="57" customFormat="1" x14ac:dyDescent="0.3">
      <c r="A31" s="108" t="s">
        <v>88</v>
      </c>
      <c r="B31" s="107" t="s">
        <v>52</v>
      </c>
      <c r="C31" s="54" t="s">
        <v>12</v>
      </c>
      <c r="D31" s="56">
        <f>SUM(D32:D36)</f>
        <v>20497.8</v>
      </c>
      <c r="E31" s="56">
        <f>SUM(E32:E36)</f>
        <v>20497.8</v>
      </c>
    </row>
    <row r="32" spans="1:5" s="57" customFormat="1" x14ac:dyDescent="0.3">
      <c r="A32" s="108"/>
      <c r="B32" s="107"/>
      <c r="C32" s="54" t="s">
        <v>13</v>
      </c>
      <c r="D32" s="56">
        <f>'Приложение 8'!F20</f>
        <v>0</v>
      </c>
      <c r="E32" s="56">
        <f>'Приложение 8'!G20</f>
        <v>0</v>
      </c>
    </row>
    <row r="33" spans="1:5" s="57" customFormat="1" x14ac:dyDescent="0.3">
      <c r="A33" s="108"/>
      <c r="B33" s="107"/>
      <c r="C33" s="54" t="s">
        <v>14</v>
      </c>
      <c r="D33" s="56">
        <f>'Приложение 8'!F21</f>
        <v>3034.7</v>
      </c>
      <c r="E33" s="56">
        <f>'Приложение 8'!G21</f>
        <v>3034.7</v>
      </c>
    </row>
    <row r="34" spans="1:5" s="57" customFormat="1" x14ac:dyDescent="0.3">
      <c r="A34" s="108"/>
      <c r="B34" s="107"/>
      <c r="C34" s="72" t="s">
        <v>15</v>
      </c>
      <c r="D34" s="56">
        <f>'Приложение 7'!G12</f>
        <v>17463.099999999999</v>
      </c>
      <c r="E34" s="56">
        <f>'Приложение 7'!H12</f>
        <v>17463.099999999999</v>
      </c>
    </row>
    <row r="35" spans="1:5" s="57" customFormat="1" x14ac:dyDescent="0.3">
      <c r="A35" s="108"/>
      <c r="B35" s="107"/>
      <c r="C35" s="72" t="s">
        <v>16</v>
      </c>
      <c r="D35" s="56"/>
      <c r="E35" s="56"/>
    </row>
    <row r="36" spans="1:5" s="57" customFormat="1" x14ac:dyDescent="0.3">
      <c r="A36" s="108"/>
      <c r="B36" s="107"/>
      <c r="C36" s="72" t="s">
        <v>17</v>
      </c>
      <c r="D36" s="56"/>
      <c r="E36" s="56"/>
    </row>
    <row r="37" spans="1:5" s="57" customFormat="1" ht="14.4" customHeight="1" x14ac:dyDescent="0.3">
      <c r="A37" s="108" t="s">
        <v>89</v>
      </c>
      <c r="B37" s="107" t="s">
        <v>54</v>
      </c>
      <c r="C37" s="54" t="s">
        <v>12</v>
      </c>
      <c r="D37" s="56">
        <f>SUM(D38:D42)</f>
        <v>6428.8</v>
      </c>
      <c r="E37" s="56">
        <f>SUM(E38:E42)</f>
        <v>6428.8</v>
      </c>
    </row>
    <row r="38" spans="1:5" s="57" customFormat="1" x14ac:dyDescent="0.3">
      <c r="A38" s="108"/>
      <c r="B38" s="107"/>
      <c r="C38" s="54" t="s">
        <v>13</v>
      </c>
      <c r="D38" s="56">
        <f>'Приложение 8'!F26</f>
        <v>0</v>
      </c>
      <c r="E38" s="56">
        <f>'Приложение 8'!G26</f>
        <v>0</v>
      </c>
    </row>
    <row r="39" spans="1:5" s="57" customFormat="1" x14ac:dyDescent="0.3">
      <c r="A39" s="108"/>
      <c r="B39" s="107"/>
      <c r="C39" s="54" t="s">
        <v>14</v>
      </c>
      <c r="D39" s="56">
        <f>'Приложение 8'!F24</f>
        <v>93.7</v>
      </c>
      <c r="E39" s="56">
        <f>'Приложение 8'!G24</f>
        <v>93.7</v>
      </c>
    </row>
    <row r="40" spans="1:5" s="57" customFormat="1" x14ac:dyDescent="0.3">
      <c r="A40" s="108"/>
      <c r="B40" s="107"/>
      <c r="C40" s="72" t="s">
        <v>15</v>
      </c>
      <c r="D40" s="56">
        <f>'Приложение 7'!G13</f>
        <v>6335.1</v>
      </c>
      <c r="E40" s="56">
        <f>'Приложение 7'!H13</f>
        <v>6335.1</v>
      </c>
    </row>
    <row r="41" spans="1:5" s="57" customFormat="1" x14ac:dyDescent="0.3">
      <c r="A41" s="108"/>
      <c r="B41" s="107"/>
      <c r="C41" s="72" t="s">
        <v>16</v>
      </c>
      <c r="D41" s="56"/>
      <c r="E41" s="56"/>
    </row>
    <row r="42" spans="1:5" s="57" customFormat="1" x14ac:dyDescent="0.3">
      <c r="A42" s="108"/>
      <c r="B42" s="107"/>
      <c r="C42" s="72" t="s">
        <v>17</v>
      </c>
      <c r="D42" s="56"/>
      <c r="E42" s="56"/>
    </row>
    <row r="43" spans="1:5" s="57" customFormat="1" x14ac:dyDescent="0.3">
      <c r="A43" s="108" t="s">
        <v>90</v>
      </c>
      <c r="B43" s="107" t="s">
        <v>57</v>
      </c>
      <c r="C43" s="54" t="s">
        <v>12</v>
      </c>
      <c r="D43" s="56">
        <f>SUM(D44:D48)</f>
        <v>23654.6</v>
      </c>
      <c r="E43" s="56">
        <f>SUM(E44:E48)</f>
        <v>23654.6</v>
      </c>
    </row>
    <row r="44" spans="1:5" s="57" customFormat="1" x14ac:dyDescent="0.3">
      <c r="A44" s="108"/>
      <c r="B44" s="107"/>
      <c r="C44" s="54" t="s">
        <v>13</v>
      </c>
      <c r="D44" s="56">
        <f>'Приложение 8'!F26</f>
        <v>0</v>
      </c>
      <c r="E44" s="56">
        <f>'Приложение 8'!G26</f>
        <v>0</v>
      </c>
    </row>
    <row r="45" spans="1:5" s="57" customFormat="1" x14ac:dyDescent="0.3">
      <c r="A45" s="108"/>
      <c r="B45" s="107"/>
      <c r="C45" s="54" t="s">
        <v>14</v>
      </c>
      <c r="D45" s="56">
        <f>'Приложение 8'!F27</f>
        <v>1328.5</v>
      </c>
      <c r="E45" s="56">
        <f>'Приложение 8'!G27</f>
        <v>1328.5</v>
      </c>
    </row>
    <row r="46" spans="1:5" s="57" customFormat="1" x14ac:dyDescent="0.3">
      <c r="A46" s="108"/>
      <c r="B46" s="107"/>
      <c r="C46" s="72" t="s">
        <v>15</v>
      </c>
      <c r="D46" s="56">
        <f>'Приложение 7'!G14</f>
        <v>22326.1</v>
      </c>
      <c r="E46" s="56">
        <f>'Приложение 7'!H14</f>
        <v>22326.1</v>
      </c>
    </row>
    <row r="47" spans="1:5" s="57" customFormat="1" x14ac:dyDescent="0.3">
      <c r="A47" s="108"/>
      <c r="B47" s="107"/>
      <c r="C47" s="72" t="s">
        <v>16</v>
      </c>
      <c r="D47" s="56"/>
      <c r="E47" s="56"/>
    </row>
    <row r="48" spans="1:5" s="57" customFormat="1" x14ac:dyDescent="0.3">
      <c r="A48" s="108"/>
      <c r="B48" s="107"/>
      <c r="C48" s="72" t="s">
        <v>17</v>
      </c>
      <c r="D48" s="56"/>
      <c r="E48" s="56"/>
    </row>
    <row r="49" spans="1:5" s="57" customFormat="1" x14ac:dyDescent="0.3">
      <c r="A49" s="108" t="s">
        <v>91</v>
      </c>
      <c r="B49" s="107" t="s">
        <v>60</v>
      </c>
      <c r="C49" s="54" t="s">
        <v>12</v>
      </c>
      <c r="D49" s="56">
        <f>SUM(D50:D54)</f>
        <v>1073.0999999999999</v>
      </c>
      <c r="E49" s="56">
        <f>SUM(E50:E54)</f>
        <v>1073.0999999999999</v>
      </c>
    </row>
    <row r="50" spans="1:5" s="57" customFormat="1" x14ac:dyDescent="0.3">
      <c r="A50" s="108"/>
      <c r="B50" s="107"/>
      <c r="C50" s="54" t="s">
        <v>13</v>
      </c>
      <c r="D50" s="56">
        <f>'Приложение 8'!F29</f>
        <v>0</v>
      </c>
      <c r="E50" s="56">
        <f>'Приложение 8'!G29</f>
        <v>0</v>
      </c>
    </row>
    <row r="51" spans="1:5" s="57" customFormat="1" x14ac:dyDescent="0.3">
      <c r="A51" s="108"/>
      <c r="B51" s="107"/>
      <c r="C51" s="54" t="s">
        <v>14</v>
      </c>
      <c r="D51" s="56">
        <f>'Приложение 8'!F30</f>
        <v>1073.0999999999999</v>
      </c>
      <c r="E51" s="56">
        <f>'Приложение 8'!G30</f>
        <v>1073.0999999999999</v>
      </c>
    </row>
    <row r="52" spans="1:5" s="57" customFormat="1" x14ac:dyDescent="0.3">
      <c r="A52" s="108"/>
      <c r="B52" s="107"/>
      <c r="C52" s="72" t="s">
        <v>15</v>
      </c>
      <c r="D52" s="56">
        <f>'Приложение 7'!G15</f>
        <v>0</v>
      </c>
      <c r="E52" s="56">
        <f>'Приложение 7'!H15</f>
        <v>0</v>
      </c>
    </row>
    <row r="53" spans="1:5" s="57" customFormat="1" x14ac:dyDescent="0.3">
      <c r="A53" s="108"/>
      <c r="B53" s="107"/>
      <c r="C53" s="72" t="s">
        <v>16</v>
      </c>
      <c r="D53" s="56"/>
      <c r="E53" s="56"/>
    </row>
    <row r="54" spans="1:5" s="57" customFormat="1" x14ac:dyDescent="0.3">
      <c r="A54" s="108"/>
      <c r="B54" s="107"/>
      <c r="C54" s="72" t="s">
        <v>17</v>
      </c>
      <c r="D54" s="56"/>
      <c r="E54" s="56"/>
    </row>
    <row r="55" spans="1:5" s="57" customFormat="1" x14ac:dyDescent="0.3">
      <c r="A55" s="108" t="s">
        <v>92</v>
      </c>
      <c r="B55" s="107" t="s">
        <v>164</v>
      </c>
      <c r="C55" s="54" t="s">
        <v>12</v>
      </c>
      <c r="D55" s="56">
        <f>SUM(D56:D60)</f>
        <v>2284.1</v>
      </c>
      <c r="E55" s="56">
        <f>SUM(E56:E60)</f>
        <v>2284.1</v>
      </c>
    </row>
    <row r="56" spans="1:5" s="57" customFormat="1" x14ac:dyDescent="0.3">
      <c r="A56" s="108"/>
      <c r="B56" s="107"/>
      <c r="C56" s="54" t="s">
        <v>13</v>
      </c>
      <c r="D56" s="56">
        <f>'Приложение 8'!F32</f>
        <v>2148.1999999999998</v>
      </c>
      <c r="E56" s="56">
        <f>'Приложение 8'!G32</f>
        <v>2148.1999999999998</v>
      </c>
    </row>
    <row r="57" spans="1:5" s="57" customFormat="1" x14ac:dyDescent="0.3">
      <c r="A57" s="108"/>
      <c r="B57" s="107"/>
      <c r="C57" s="54" t="s">
        <v>14</v>
      </c>
      <c r="D57" s="56">
        <f>'Приложение 8'!F33</f>
        <v>113.1</v>
      </c>
      <c r="E57" s="56">
        <f>'Приложение 8'!G33</f>
        <v>113.1</v>
      </c>
    </row>
    <row r="58" spans="1:5" s="57" customFormat="1" x14ac:dyDescent="0.3">
      <c r="A58" s="108"/>
      <c r="B58" s="107"/>
      <c r="C58" s="72" t="s">
        <v>15</v>
      </c>
      <c r="D58" s="56">
        <f>'Приложение 7'!G16</f>
        <v>22.8</v>
      </c>
      <c r="E58" s="56">
        <f>'Приложение 7'!H16</f>
        <v>22.8</v>
      </c>
    </row>
    <row r="59" spans="1:5" s="57" customFormat="1" x14ac:dyDescent="0.3">
      <c r="A59" s="108"/>
      <c r="B59" s="107"/>
      <c r="C59" s="72" t="s">
        <v>16</v>
      </c>
      <c r="D59" s="56"/>
      <c r="E59" s="56"/>
    </row>
    <row r="60" spans="1:5" s="57" customFormat="1" x14ac:dyDescent="0.3">
      <c r="A60" s="108"/>
      <c r="B60" s="107"/>
      <c r="C60" s="72" t="s">
        <v>17</v>
      </c>
      <c r="D60" s="56"/>
      <c r="E60" s="56"/>
    </row>
    <row r="61" spans="1:5" s="57" customFormat="1" x14ac:dyDescent="0.3">
      <c r="A61" s="108" t="s">
        <v>93</v>
      </c>
      <c r="B61" s="107" t="s">
        <v>65</v>
      </c>
      <c r="C61" s="54" t="s">
        <v>12</v>
      </c>
      <c r="D61" s="56">
        <f>SUM(D62:D66)</f>
        <v>229.2</v>
      </c>
      <c r="E61" s="56">
        <f>SUM(E62:E66)</f>
        <v>229.2</v>
      </c>
    </row>
    <row r="62" spans="1:5" s="57" customFormat="1" x14ac:dyDescent="0.3">
      <c r="A62" s="108"/>
      <c r="B62" s="107"/>
      <c r="C62" s="54" t="s">
        <v>13</v>
      </c>
      <c r="D62" s="56">
        <f>'Приложение 8'!F35</f>
        <v>0</v>
      </c>
      <c r="E62" s="56">
        <f>'Приложение 8'!G35</f>
        <v>0</v>
      </c>
    </row>
    <row r="63" spans="1:5" s="57" customFormat="1" x14ac:dyDescent="0.3">
      <c r="A63" s="108"/>
      <c r="B63" s="107"/>
      <c r="C63" s="54" t="s">
        <v>14</v>
      </c>
      <c r="D63" s="56">
        <f>'Приложение 8'!F36</f>
        <v>229.2</v>
      </c>
      <c r="E63" s="56">
        <f>'Приложение 8'!G36</f>
        <v>229.2</v>
      </c>
    </row>
    <row r="64" spans="1:5" s="57" customFormat="1" x14ac:dyDescent="0.3">
      <c r="A64" s="108"/>
      <c r="B64" s="107"/>
      <c r="C64" s="72" t="s">
        <v>15</v>
      </c>
      <c r="D64" s="56">
        <f>'Приложение 7'!G17</f>
        <v>0</v>
      </c>
      <c r="E64" s="56">
        <f>'Приложение 7'!H17</f>
        <v>0</v>
      </c>
    </row>
    <row r="65" spans="1:5" s="57" customFormat="1" x14ac:dyDescent="0.3">
      <c r="A65" s="108"/>
      <c r="B65" s="107"/>
      <c r="C65" s="72" t="s">
        <v>16</v>
      </c>
      <c r="D65" s="56"/>
      <c r="E65" s="56"/>
    </row>
    <row r="66" spans="1:5" s="57" customFormat="1" x14ac:dyDescent="0.3">
      <c r="A66" s="108"/>
      <c r="B66" s="107"/>
      <c r="C66" s="72" t="s">
        <v>17</v>
      </c>
      <c r="D66" s="56"/>
      <c r="E66" s="56"/>
    </row>
    <row r="67" spans="1:5" s="57" customFormat="1" x14ac:dyDescent="0.3">
      <c r="A67" s="108" t="s">
        <v>94</v>
      </c>
      <c r="B67" s="107" t="s">
        <v>165</v>
      </c>
      <c r="C67" s="54" t="s">
        <v>12</v>
      </c>
      <c r="D67" s="56">
        <f>SUM(D68:D72)</f>
        <v>0</v>
      </c>
      <c r="E67" s="56">
        <f>SUM(E68:E72)</f>
        <v>0</v>
      </c>
    </row>
    <row r="68" spans="1:5" s="57" customFormat="1" x14ac:dyDescent="0.3">
      <c r="A68" s="108"/>
      <c r="B68" s="107"/>
      <c r="C68" s="54" t="s">
        <v>13</v>
      </c>
      <c r="D68" s="56">
        <f>'Приложение 8'!F38</f>
        <v>0</v>
      </c>
      <c r="E68" s="56">
        <f>'Приложение 8'!G38</f>
        <v>0</v>
      </c>
    </row>
    <row r="69" spans="1:5" s="57" customFormat="1" x14ac:dyDescent="0.3">
      <c r="A69" s="108"/>
      <c r="B69" s="107"/>
      <c r="C69" s="54" t="s">
        <v>14</v>
      </c>
      <c r="D69" s="56">
        <f>'Приложение 8'!F39</f>
        <v>0</v>
      </c>
      <c r="E69" s="56">
        <f>'Приложение 8'!G39</f>
        <v>0</v>
      </c>
    </row>
    <row r="70" spans="1:5" s="57" customFormat="1" x14ac:dyDescent="0.3">
      <c r="A70" s="108"/>
      <c r="B70" s="107"/>
      <c r="C70" s="72" t="s">
        <v>15</v>
      </c>
      <c r="D70" s="56">
        <f>'Приложение 7'!G18</f>
        <v>0</v>
      </c>
      <c r="E70" s="56">
        <f>'Приложение 7'!H18</f>
        <v>0</v>
      </c>
    </row>
    <row r="71" spans="1:5" s="57" customFormat="1" x14ac:dyDescent="0.3">
      <c r="A71" s="108"/>
      <c r="B71" s="107"/>
      <c r="C71" s="72" t="s">
        <v>16</v>
      </c>
      <c r="D71" s="56"/>
      <c r="E71" s="56"/>
    </row>
    <row r="72" spans="1:5" s="57" customFormat="1" x14ac:dyDescent="0.3">
      <c r="A72" s="108"/>
      <c r="B72" s="107"/>
      <c r="C72" s="72" t="s">
        <v>17</v>
      </c>
      <c r="D72" s="56"/>
      <c r="E72" s="56"/>
    </row>
    <row r="73" spans="1:5" s="57" customFormat="1" x14ac:dyDescent="0.3">
      <c r="A73" s="108" t="s">
        <v>95</v>
      </c>
      <c r="B73" s="107" t="s">
        <v>70</v>
      </c>
      <c r="C73" s="54" t="s">
        <v>12</v>
      </c>
      <c r="D73" s="56">
        <f>SUM(D74:D78)</f>
        <v>5388</v>
      </c>
      <c r="E73" s="56">
        <f>SUM(E74:E78)</f>
        <v>5388</v>
      </c>
    </row>
    <row r="74" spans="1:5" s="57" customFormat="1" x14ac:dyDescent="0.3">
      <c r="A74" s="108"/>
      <c r="B74" s="107"/>
      <c r="C74" s="54" t="s">
        <v>13</v>
      </c>
      <c r="D74" s="56">
        <f>'Приложение 8'!F41</f>
        <v>0</v>
      </c>
      <c r="E74" s="56">
        <f>'Приложение 8'!G41</f>
        <v>0</v>
      </c>
    </row>
    <row r="75" spans="1:5" s="57" customFormat="1" x14ac:dyDescent="0.3">
      <c r="A75" s="108"/>
      <c r="B75" s="107"/>
      <c r="C75" s="54" t="s">
        <v>14</v>
      </c>
      <c r="D75" s="56">
        <f>'Приложение 8'!F42</f>
        <v>5010.8</v>
      </c>
      <c r="E75" s="56">
        <f>'Приложение 8'!G42</f>
        <v>5010.8</v>
      </c>
    </row>
    <row r="76" spans="1:5" s="57" customFormat="1" x14ac:dyDescent="0.3">
      <c r="A76" s="108"/>
      <c r="B76" s="107"/>
      <c r="C76" s="72" t="s">
        <v>15</v>
      </c>
      <c r="D76" s="56">
        <f>'Приложение 7'!G19</f>
        <v>377.2</v>
      </c>
      <c r="E76" s="56">
        <f>'Приложение 7'!H19</f>
        <v>377.2</v>
      </c>
    </row>
    <row r="77" spans="1:5" s="57" customFormat="1" x14ac:dyDescent="0.3">
      <c r="A77" s="108"/>
      <c r="B77" s="107"/>
      <c r="C77" s="72" t="s">
        <v>16</v>
      </c>
      <c r="D77" s="56"/>
      <c r="E77" s="56"/>
    </row>
    <row r="78" spans="1:5" s="57" customFormat="1" x14ac:dyDescent="0.3">
      <c r="A78" s="108"/>
      <c r="B78" s="107"/>
      <c r="C78" s="72" t="s">
        <v>17</v>
      </c>
      <c r="D78" s="56"/>
      <c r="E78" s="56"/>
    </row>
    <row r="79" spans="1:5" s="57" customFormat="1" x14ac:dyDescent="0.3">
      <c r="A79" s="108" t="s">
        <v>96</v>
      </c>
      <c r="B79" s="107" t="s">
        <v>73</v>
      </c>
      <c r="C79" s="54" t="s">
        <v>12</v>
      </c>
      <c r="D79" s="56">
        <f>SUM(D80:D84)</f>
        <v>0</v>
      </c>
      <c r="E79" s="56">
        <f>SUM(E80:E84)</f>
        <v>0</v>
      </c>
    </row>
    <row r="80" spans="1:5" s="57" customFormat="1" x14ac:dyDescent="0.3">
      <c r="A80" s="108"/>
      <c r="B80" s="107"/>
      <c r="C80" s="54" t="s">
        <v>13</v>
      </c>
      <c r="D80" s="56">
        <f>'Приложение 8'!F44</f>
        <v>0</v>
      </c>
      <c r="E80" s="56">
        <f>'Приложение 8'!G44</f>
        <v>0</v>
      </c>
    </row>
    <row r="81" spans="1:5" s="57" customFormat="1" x14ac:dyDescent="0.3">
      <c r="A81" s="108"/>
      <c r="B81" s="107"/>
      <c r="C81" s="54" t="s">
        <v>14</v>
      </c>
      <c r="D81" s="56">
        <f>'Приложение 8'!F45</f>
        <v>0</v>
      </c>
      <c r="E81" s="56">
        <f>'Приложение 8'!G45</f>
        <v>0</v>
      </c>
    </row>
    <row r="82" spans="1:5" s="57" customFormat="1" x14ac:dyDescent="0.3">
      <c r="A82" s="108"/>
      <c r="B82" s="107"/>
      <c r="C82" s="72" t="s">
        <v>15</v>
      </c>
      <c r="D82" s="56">
        <f>'Приложение 7'!G20</f>
        <v>0</v>
      </c>
      <c r="E82" s="56">
        <f>'Приложение 7'!H20</f>
        <v>0</v>
      </c>
    </row>
    <row r="83" spans="1:5" s="57" customFormat="1" x14ac:dyDescent="0.3">
      <c r="A83" s="108"/>
      <c r="B83" s="107"/>
      <c r="C83" s="72" t="s">
        <v>16</v>
      </c>
      <c r="D83" s="56"/>
      <c r="E83" s="56"/>
    </row>
    <row r="84" spans="1:5" s="57" customFormat="1" x14ac:dyDescent="0.3">
      <c r="A84" s="108"/>
      <c r="B84" s="107"/>
      <c r="C84" s="72" t="s">
        <v>17</v>
      </c>
      <c r="D84" s="56"/>
      <c r="E84" s="56"/>
    </row>
    <row r="85" spans="1:5" s="57" customFormat="1" ht="23.4" customHeight="1" x14ac:dyDescent="0.3">
      <c r="A85" s="108" t="s">
        <v>104</v>
      </c>
      <c r="B85" s="100" t="s">
        <v>166</v>
      </c>
      <c r="C85" s="54" t="s">
        <v>12</v>
      </c>
      <c r="D85" s="56">
        <f>SUM(D86:D90)</f>
        <v>55905</v>
      </c>
      <c r="E85" s="56">
        <f>SUM(E86:E90)</f>
        <v>55905</v>
      </c>
    </row>
    <row r="86" spans="1:5" s="57" customFormat="1" ht="23.4" customHeight="1" x14ac:dyDescent="0.3">
      <c r="A86" s="108"/>
      <c r="B86" s="101"/>
      <c r="C86" s="54" t="s">
        <v>13</v>
      </c>
      <c r="D86" s="56">
        <f>'Приложение 8'!F47</f>
        <v>55905</v>
      </c>
      <c r="E86" s="56">
        <f>'Приложение 8'!G47</f>
        <v>55905</v>
      </c>
    </row>
    <row r="87" spans="1:5" s="57" customFormat="1" ht="23.4" customHeight="1" x14ac:dyDescent="0.3">
      <c r="A87" s="108"/>
      <c r="B87" s="101"/>
      <c r="C87" s="54" t="s">
        <v>14</v>
      </c>
      <c r="D87" s="56">
        <f>'Приложение 8'!F48</f>
        <v>0</v>
      </c>
      <c r="E87" s="56">
        <f>'Приложение 8'!G48</f>
        <v>0</v>
      </c>
    </row>
    <row r="88" spans="1:5" s="57" customFormat="1" ht="23.4" customHeight="1" x14ac:dyDescent="0.3">
      <c r="A88" s="108"/>
      <c r="B88" s="101"/>
      <c r="C88" s="72" t="s">
        <v>15</v>
      </c>
      <c r="D88" s="56"/>
      <c r="E88" s="56"/>
    </row>
    <row r="89" spans="1:5" s="57" customFormat="1" ht="23.4" customHeight="1" x14ac:dyDescent="0.3">
      <c r="A89" s="108"/>
      <c r="B89" s="101"/>
      <c r="C89" s="72" t="s">
        <v>16</v>
      </c>
      <c r="D89" s="56"/>
      <c r="E89" s="56"/>
    </row>
    <row r="90" spans="1:5" s="57" customFormat="1" ht="23.4" customHeight="1" x14ac:dyDescent="0.3">
      <c r="A90" s="108"/>
      <c r="B90" s="102"/>
      <c r="C90" s="72" t="s">
        <v>17</v>
      </c>
      <c r="D90" s="56"/>
      <c r="E90" s="56"/>
    </row>
    <row r="91" spans="1:5" s="57" customFormat="1" x14ac:dyDescent="0.3">
      <c r="A91" s="108" t="s">
        <v>105</v>
      </c>
      <c r="B91" s="100" t="s">
        <v>106</v>
      </c>
      <c r="C91" s="54" t="s">
        <v>12</v>
      </c>
      <c r="D91" s="56">
        <f>SUM(D92:D96)</f>
        <v>39364.300000000003</v>
      </c>
      <c r="E91" s="56">
        <f>SUM(E92:E96)</f>
        <v>39364.300000000003</v>
      </c>
    </row>
    <row r="92" spans="1:5" s="57" customFormat="1" x14ac:dyDescent="0.3">
      <c r="A92" s="108"/>
      <c r="B92" s="101"/>
      <c r="C92" s="54" t="s">
        <v>13</v>
      </c>
      <c r="D92" s="56">
        <f>'Приложение 8'!F50</f>
        <v>29129.599999999999</v>
      </c>
      <c r="E92" s="56">
        <f>'Приложение 8'!G50</f>
        <v>29129.599999999999</v>
      </c>
    </row>
    <row r="93" spans="1:5" s="57" customFormat="1" x14ac:dyDescent="0.3">
      <c r="A93" s="108"/>
      <c r="B93" s="101"/>
      <c r="C93" s="54" t="s">
        <v>14</v>
      </c>
      <c r="D93" s="56">
        <f>'Приложение 8'!F51</f>
        <v>10234.700000000001</v>
      </c>
      <c r="E93" s="56">
        <f>'Приложение 8'!G51</f>
        <v>10234.700000000001</v>
      </c>
    </row>
    <row r="94" spans="1:5" s="57" customFormat="1" x14ac:dyDescent="0.3">
      <c r="A94" s="108"/>
      <c r="B94" s="101"/>
      <c r="C94" s="72" t="s">
        <v>15</v>
      </c>
      <c r="D94" s="56"/>
      <c r="E94" s="56"/>
    </row>
    <row r="95" spans="1:5" s="57" customFormat="1" x14ac:dyDescent="0.3">
      <c r="A95" s="108"/>
      <c r="B95" s="101"/>
      <c r="C95" s="72" t="s">
        <v>16</v>
      </c>
      <c r="D95" s="56"/>
      <c r="E95" s="56"/>
    </row>
    <row r="96" spans="1:5" s="57" customFormat="1" x14ac:dyDescent="0.3">
      <c r="A96" s="108"/>
      <c r="B96" s="102"/>
      <c r="C96" s="72" t="s">
        <v>17</v>
      </c>
      <c r="D96" s="56"/>
      <c r="E96" s="56"/>
    </row>
    <row r="97" spans="1:5" s="57" customFormat="1" x14ac:dyDescent="0.3">
      <c r="A97" s="108" t="s">
        <v>124</v>
      </c>
      <c r="B97" s="100" t="str">
        <f>'Приложение 7'!B21</f>
        <v>Основное мероприятие 17 подпрограммы 1 
Реализация программ, содержащих мероприятия по созданию условий для инклюзивного образования детей-инвалидов в дошкольных образовательных организациях</v>
      </c>
      <c r="C97" s="54" t="s">
        <v>12</v>
      </c>
      <c r="D97" s="56">
        <f>SUM(D98:D102)</f>
        <v>0</v>
      </c>
      <c r="E97" s="56">
        <f>SUM(E98:E102)</f>
        <v>0</v>
      </c>
    </row>
    <row r="98" spans="1:5" s="57" customFormat="1" x14ac:dyDescent="0.3">
      <c r="A98" s="108"/>
      <c r="B98" s="101"/>
      <c r="C98" s="54" t="s">
        <v>13</v>
      </c>
      <c r="D98" s="56">
        <f>'Приложение 8'!F53</f>
        <v>0</v>
      </c>
      <c r="E98" s="56">
        <f>'Приложение 8'!G53</f>
        <v>0</v>
      </c>
    </row>
    <row r="99" spans="1:5" s="57" customFormat="1" x14ac:dyDescent="0.3">
      <c r="A99" s="108"/>
      <c r="B99" s="101"/>
      <c r="C99" s="54" t="s">
        <v>14</v>
      </c>
      <c r="D99" s="56">
        <f>'Приложение 8'!F54</f>
        <v>0</v>
      </c>
      <c r="E99" s="56">
        <f>'Приложение 8'!G54</f>
        <v>0</v>
      </c>
    </row>
    <row r="100" spans="1:5" s="57" customFormat="1" x14ac:dyDescent="0.3">
      <c r="A100" s="108"/>
      <c r="B100" s="101"/>
      <c r="C100" s="72" t="s">
        <v>15</v>
      </c>
      <c r="D100" s="56">
        <f>'Приложение 7'!G21</f>
        <v>0</v>
      </c>
      <c r="E100" s="56">
        <f>'Приложение 7'!H21</f>
        <v>0</v>
      </c>
    </row>
    <row r="101" spans="1:5" s="57" customFormat="1" x14ac:dyDescent="0.3">
      <c r="A101" s="108"/>
      <c r="B101" s="101"/>
      <c r="C101" s="72" t="s">
        <v>16</v>
      </c>
      <c r="D101" s="56"/>
      <c r="E101" s="56"/>
    </row>
    <row r="102" spans="1:5" s="57" customFormat="1" x14ac:dyDescent="0.3">
      <c r="A102" s="108"/>
      <c r="B102" s="102"/>
      <c r="C102" s="72" t="s">
        <v>17</v>
      </c>
      <c r="D102" s="56"/>
      <c r="E102" s="56"/>
    </row>
    <row r="103" spans="1:5" s="57" customFormat="1" ht="21" customHeight="1" x14ac:dyDescent="0.3">
      <c r="A103" s="108" t="s">
        <v>125</v>
      </c>
      <c r="B103" s="100" t="str">
        <f>'Приложение 7'!B22</f>
        <v>Основное мероприятие 18 подпрограммы 1 
Реализация программ, содержащих мероприятия по созданию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v>
      </c>
      <c r="C103" s="54" t="s">
        <v>12</v>
      </c>
      <c r="D103" s="56">
        <f>SUM(D104:D108)</f>
        <v>0</v>
      </c>
      <c r="E103" s="56">
        <f>SUM(E104:E108)</f>
        <v>0</v>
      </c>
    </row>
    <row r="104" spans="1:5" s="57" customFormat="1" ht="21" customHeight="1" x14ac:dyDescent="0.3">
      <c r="A104" s="108"/>
      <c r="B104" s="101"/>
      <c r="C104" s="54" t="s">
        <v>13</v>
      </c>
      <c r="D104" s="56">
        <f>'Приложение 8'!F56</f>
        <v>0</v>
      </c>
      <c r="E104" s="56">
        <f>'Приложение 8'!G56</f>
        <v>0</v>
      </c>
    </row>
    <row r="105" spans="1:5" s="57" customFormat="1" ht="21" customHeight="1" x14ac:dyDescent="0.3">
      <c r="A105" s="108"/>
      <c r="B105" s="101"/>
      <c r="C105" s="54" t="s">
        <v>14</v>
      </c>
      <c r="D105" s="56">
        <f>'Приложение 8'!F57</f>
        <v>0</v>
      </c>
      <c r="E105" s="56">
        <f>'Приложение 8'!G57</f>
        <v>0</v>
      </c>
    </row>
    <row r="106" spans="1:5" s="57" customFormat="1" ht="21" customHeight="1" x14ac:dyDescent="0.3">
      <c r="A106" s="108"/>
      <c r="B106" s="101"/>
      <c r="C106" s="72" t="s">
        <v>15</v>
      </c>
      <c r="D106" s="56">
        <f>'Приложение 7'!G22</f>
        <v>0</v>
      </c>
      <c r="E106" s="56">
        <f>'Приложение 7'!H22</f>
        <v>0</v>
      </c>
    </row>
    <row r="107" spans="1:5" s="57" customFormat="1" ht="21" customHeight="1" x14ac:dyDescent="0.3">
      <c r="A107" s="108"/>
      <c r="B107" s="101"/>
      <c r="C107" s="72" t="s">
        <v>16</v>
      </c>
      <c r="D107" s="56"/>
      <c r="E107" s="56"/>
    </row>
    <row r="108" spans="1:5" s="57" customFormat="1" ht="21" customHeight="1" x14ac:dyDescent="0.3">
      <c r="A108" s="108"/>
      <c r="B108" s="102"/>
      <c r="C108" s="72" t="s">
        <v>17</v>
      </c>
      <c r="D108" s="56"/>
      <c r="E108" s="56"/>
    </row>
    <row r="109" spans="1:5" s="57" customFormat="1" x14ac:dyDescent="0.3">
      <c r="A109" s="108" t="s">
        <v>126</v>
      </c>
      <c r="B109" s="100" t="str">
        <f>'Приложение 7'!B23</f>
        <v>Основное мероприятие 19 подпрограммы 1
Реализация муниципальной программы, направленной на оснащение новых мест, созданных в общеобразовательных организациях</v>
      </c>
      <c r="C109" s="54" t="s">
        <v>12</v>
      </c>
      <c r="D109" s="56">
        <f>SUM(D110:D114)</f>
        <v>0</v>
      </c>
      <c r="E109" s="56">
        <f>SUM(E110:E114)</f>
        <v>0</v>
      </c>
    </row>
    <row r="110" spans="1:5" s="57" customFormat="1" x14ac:dyDescent="0.3">
      <c r="A110" s="108"/>
      <c r="B110" s="101"/>
      <c r="C110" s="54" t="s">
        <v>13</v>
      </c>
      <c r="D110" s="56">
        <f>'Приложение 8'!F59</f>
        <v>0</v>
      </c>
      <c r="E110" s="56">
        <f>'Приложение 8'!G59</f>
        <v>0</v>
      </c>
    </row>
    <row r="111" spans="1:5" s="57" customFormat="1" x14ac:dyDescent="0.3">
      <c r="A111" s="108"/>
      <c r="B111" s="101"/>
      <c r="C111" s="54" t="s">
        <v>14</v>
      </c>
      <c r="D111" s="56">
        <f>'Приложение 8'!F60</f>
        <v>0</v>
      </c>
      <c r="E111" s="56">
        <f>'Приложение 8'!G60</f>
        <v>0</v>
      </c>
    </row>
    <row r="112" spans="1:5" s="57" customFormat="1" x14ac:dyDescent="0.3">
      <c r="A112" s="108"/>
      <c r="B112" s="101"/>
      <c r="C112" s="72" t="s">
        <v>15</v>
      </c>
      <c r="D112" s="56">
        <f>'Приложение 7'!G23</f>
        <v>0</v>
      </c>
      <c r="E112" s="56">
        <f>'Приложение 7'!H23</f>
        <v>0</v>
      </c>
    </row>
    <row r="113" spans="1:5" s="57" customFormat="1" x14ac:dyDescent="0.3">
      <c r="A113" s="108"/>
      <c r="B113" s="101"/>
      <c r="C113" s="72" t="s">
        <v>16</v>
      </c>
      <c r="D113" s="56"/>
      <c r="E113" s="56"/>
    </row>
    <row r="114" spans="1:5" s="57" customFormat="1" x14ac:dyDescent="0.3">
      <c r="A114" s="108"/>
      <c r="B114" s="102"/>
      <c r="C114" s="72" t="s">
        <v>17</v>
      </c>
      <c r="D114" s="56"/>
      <c r="E114" s="56"/>
    </row>
    <row r="115" spans="1:5" s="57" customFormat="1" x14ac:dyDescent="0.3">
      <c r="A115" s="108" t="s">
        <v>127</v>
      </c>
      <c r="B115" s="100" t="str">
        <f>'Приложение 7'!B24</f>
        <v>Основное мероприятие 20 подпрограммы 1
Реализация муниципальной программы, направленной на выполнение требований пожарной безопасности образовательных организациях</v>
      </c>
      <c r="C115" s="54" t="s">
        <v>12</v>
      </c>
      <c r="D115" s="56">
        <f>SUM(D116:D120)</f>
        <v>492.5</v>
      </c>
      <c r="E115" s="56">
        <f>SUM(E116:E120)</f>
        <v>492.5</v>
      </c>
    </row>
    <row r="116" spans="1:5" s="57" customFormat="1" x14ac:dyDescent="0.3">
      <c r="A116" s="108"/>
      <c r="B116" s="101"/>
      <c r="C116" s="54" t="s">
        <v>13</v>
      </c>
      <c r="D116" s="56">
        <f>'Приложение 8'!F62</f>
        <v>0</v>
      </c>
      <c r="E116" s="56">
        <f>'Приложение 8'!G62</f>
        <v>0</v>
      </c>
    </row>
    <row r="117" spans="1:5" s="57" customFormat="1" x14ac:dyDescent="0.3">
      <c r="A117" s="108"/>
      <c r="B117" s="101"/>
      <c r="C117" s="54" t="s">
        <v>14</v>
      </c>
      <c r="D117" s="56">
        <f>'Приложение 8'!F63</f>
        <v>458</v>
      </c>
      <c r="E117" s="56">
        <f>'Приложение 8'!G63</f>
        <v>458</v>
      </c>
    </row>
    <row r="118" spans="1:5" s="57" customFormat="1" x14ac:dyDescent="0.3">
      <c r="A118" s="108"/>
      <c r="B118" s="101"/>
      <c r="C118" s="72" t="s">
        <v>15</v>
      </c>
      <c r="D118" s="56">
        <f>'Приложение 7'!G24</f>
        <v>34.5</v>
      </c>
      <c r="E118" s="56">
        <f>'Приложение 7'!H24</f>
        <v>34.5</v>
      </c>
    </row>
    <row r="119" spans="1:5" s="57" customFormat="1" x14ac:dyDescent="0.3">
      <c r="A119" s="108"/>
      <c r="B119" s="101"/>
      <c r="C119" s="72" t="s">
        <v>16</v>
      </c>
      <c r="D119" s="56"/>
      <c r="E119" s="56"/>
    </row>
    <row r="120" spans="1:5" s="57" customFormat="1" x14ac:dyDescent="0.3">
      <c r="A120" s="108"/>
      <c r="B120" s="102"/>
      <c r="C120" s="72" t="s">
        <v>17</v>
      </c>
      <c r="D120" s="56"/>
      <c r="E120" s="56"/>
    </row>
    <row r="121" spans="1:5" s="57" customFormat="1" x14ac:dyDescent="0.3">
      <c r="A121" s="108" t="s">
        <v>128</v>
      </c>
      <c r="B121" s="100" t="str">
        <f>'Приложение 7'!B25</f>
        <v>Основное мероприятие 21 подпрограммы 1
Реализация мероприятий, направленных на подготовку новой школы к открытию</v>
      </c>
      <c r="C121" s="54" t="s">
        <v>12</v>
      </c>
      <c r="D121" s="56">
        <f>SUM(D122:D126)</f>
        <v>0</v>
      </c>
      <c r="E121" s="56">
        <f>SUM(E122:E126)</f>
        <v>0</v>
      </c>
    </row>
    <row r="122" spans="1:5" s="57" customFormat="1" x14ac:dyDescent="0.3">
      <c r="A122" s="108"/>
      <c r="B122" s="101"/>
      <c r="C122" s="54" t="s">
        <v>13</v>
      </c>
      <c r="D122" s="56">
        <f>'Приложение 8'!F65</f>
        <v>0</v>
      </c>
      <c r="E122" s="56">
        <f>'Приложение 8'!G65</f>
        <v>0</v>
      </c>
    </row>
    <row r="123" spans="1:5" s="57" customFormat="1" x14ac:dyDescent="0.3">
      <c r="A123" s="108"/>
      <c r="B123" s="101"/>
      <c r="C123" s="54" t="s">
        <v>14</v>
      </c>
      <c r="D123" s="56">
        <f>'Приложение 8'!F66</f>
        <v>0</v>
      </c>
      <c r="E123" s="56">
        <f>'Приложение 8'!G66</f>
        <v>0</v>
      </c>
    </row>
    <row r="124" spans="1:5" s="57" customFormat="1" x14ac:dyDescent="0.3">
      <c r="A124" s="108"/>
      <c r="B124" s="101"/>
      <c r="C124" s="72" t="s">
        <v>15</v>
      </c>
      <c r="D124" s="56">
        <f>'Приложение 7'!G25</f>
        <v>0</v>
      </c>
      <c r="E124" s="56">
        <f>'Приложение 7'!H25</f>
        <v>0</v>
      </c>
    </row>
    <row r="125" spans="1:5" s="57" customFormat="1" x14ac:dyDescent="0.3">
      <c r="A125" s="108"/>
      <c r="B125" s="101"/>
      <c r="C125" s="72" t="s">
        <v>16</v>
      </c>
      <c r="D125" s="56"/>
      <c r="E125" s="56"/>
    </row>
    <row r="126" spans="1:5" s="57" customFormat="1" x14ac:dyDescent="0.3">
      <c r="A126" s="108"/>
      <c r="B126" s="102"/>
      <c r="C126" s="72" t="s">
        <v>17</v>
      </c>
      <c r="D126" s="56"/>
      <c r="E126" s="56"/>
    </row>
    <row r="127" spans="1:5" s="57" customFormat="1" x14ac:dyDescent="0.3">
      <c r="A127" s="108" t="s">
        <v>157</v>
      </c>
      <c r="B127" s="100" t="str">
        <f>'Приложение 7'!B26</f>
        <v>Основное мероприятие 22 подпрограммы 1
Реализация мероприятий, направленных на обеспечение бесплатным горячим питанием детей участников специальной военной операции, обучающихся по программам основного общего и среднего общего образования</v>
      </c>
      <c r="C127" s="54" t="s">
        <v>12</v>
      </c>
      <c r="D127" s="56">
        <f>SUM(D128:D132)</f>
        <v>835.3</v>
      </c>
      <c r="E127" s="56">
        <f>SUM(E128:E132)</f>
        <v>835.3</v>
      </c>
    </row>
    <row r="128" spans="1:5" s="57" customFormat="1" x14ac:dyDescent="0.3">
      <c r="A128" s="108"/>
      <c r="B128" s="101"/>
      <c r="C128" s="54" t="s">
        <v>13</v>
      </c>
      <c r="D128" s="56">
        <f>'Приложение 8'!F68</f>
        <v>0</v>
      </c>
      <c r="E128" s="56">
        <f>'Приложение 8'!G68</f>
        <v>0</v>
      </c>
    </row>
    <row r="129" spans="1:5" s="57" customFormat="1" x14ac:dyDescent="0.3">
      <c r="A129" s="108"/>
      <c r="B129" s="101"/>
      <c r="C129" s="54" t="s">
        <v>14</v>
      </c>
      <c r="D129" s="56">
        <f>'Приложение 8'!F69</f>
        <v>835.3</v>
      </c>
      <c r="E129" s="56">
        <f>'Приложение 8'!G69</f>
        <v>835.3</v>
      </c>
    </row>
    <row r="130" spans="1:5" s="57" customFormat="1" x14ac:dyDescent="0.3">
      <c r="A130" s="108"/>
      <c r="B130" s="101"/>
      <c r="C130" s="72" t="s">
        <v>15</v>
      </c>
      <c r="D130" s="56">
        <f>'Приложение 7'!G26</f>
        <v>0</v>
      </c>
      <c r="E130" s="56">
        <f>'Приложение 7'!H26</f>
        <v>0</v>
      </c>
    </row>
    <row r="131" spans="1:5" s="57" customFormat="1" x14ac:dyDescent="0.3">
      <c r="A131" s="108"/>
      <c r="B131" s="101"/>
      <c r="C131" s="72" t="s">
        <v>16</v>
      </c>
      <c r="D131" s="56"/>
      <c r="E131" s="56"/>
    </row>
    <row r="132" spans="1:5" s="57" customFormat="1" x14ac:dyDescent="0.3">
      <c r="A132" s="108"/>
      <c r="B132" s="102"/>
      <c r="C132" s="72" t="s">
        <v>17</v>
      </c>
      <c r="D132" s="56"/>
      <c r="E132" s="56"/>
    </row>
    <row r="133" spans="1:5" s="57" customFormat="1" x14ac:dyDescent="0.3">
      <c r="A133" s="108" t="s">
        <v>158</v>
      </c>
      <c r="B133" s="100" t="str">
        <f>'Приложение 7'!B27</f>
        <v>Основное мероприятие 24 подпрограммы 1
Дополнительное профессиональное образование педагогических работников муниципальных образовательных организаций</v>
      </c>
      <c r="C133" s="54" t="s">
        <v>12</v>
      </c>
      <c r="D133" s="56">
        <f>SUM(D134:D138)</f>
        <v>413</v>
      </c>
      <c r="E133" s="56">
        <f>SUM(E134:E138)</f>
        <v>413</v>
      </c>
    </row>
    <row r="134" spans="1:5" s="57" customFormat="1" x14ac:dyDescent="0.3">
      <c r="A134" s="108"/>
      <c r="B134" s="101"/>
      <c r="C134" s="54" t="s">
        <v>13</v>
      </c>
      <c r="D134" s="56">
        <f>'Приложение 8'!F71</f>
        <v>0</v>
      </c>
      <c r="E134" s="56">
        <f>'Приложение 8'!G71</f>
        <v>0</v>
      </c>
    </row>
    <row r="135" spans="1:5" s="57" customFormat="1" x14ac:dyDescent="0.3">
      <c r="A135" s="108"/>
      <c r="B135" s="101"/>
      <c r="C135" s="54" t="s">
        <v>14</v>
      </c>
      <c r="D135" s="56">
        <f>'Приложение 8'!F72</f>
        <v>236</v>
      </c>
      <c r="E135" s="56">
        <f>'Приложение 8'!G72</f>
        <v>236</v>
      </c>
    </row>
    <row r="136" spans="1:5" s="57" customFormat="1" x14ac:dyDescent="0.3">
      <c r="A136" s="108"/>
      <c r="B136" s="101"/>
      <c r="C136" s="72" t="s">
        <v>15</v>
      </c>
      <c r="D136" s="56">
        <f>'Приложение 7'!G27</f>
        <v>177</v>
      </c>
      <c r="E136" s="56">
        <f>'Приложение 7'!H27</f>
        <v>177</v>
      </c>
    </row>
    <row r="137" spans="1:5" s="57" customFormat="1" x14ac:dyDescent="0.3">
      <c r="A137" s="108"/>
      <c r="B137" s="101"/>
      <c r="C137" s="72" t="s">
        <v>16</v>
      </c>
      <c r="D137" s="56"/>
      <c r="E137" s="56"/>
    </row>
    <row r="138" spans="1:5" s="57" customFormat="1" x14ac:dyDescent="0.3">
      <c r="A138" s="108"/>
      <c r="B138" s="102"/>
      <c r="C138" s="72" t="s">
        <v>17</v>
      </c>
      <c r="D138" s="56"/>
      <c r="E138" s="56"/>
    </row>
    <row r="139" spans="1:5" s="57" customFormat="1" x14ac:dyDescent="0.3">
      <c r="A139" s="108" t="s">
        <v>180</v>
      </c>
      <c r="B139" s="100" t="str">
        <f>'Приложение 7'!B28</f>
        <v>Основное мероприятие 25 подпрограммы 1
Формирование муниципальных социальных заказов на оказание муниципальных услуг в социальной сфере</v>
      </c>
      <c r="C139" s="54" t="s">
        <v>12</v>
      </c>
      <c r="D139" s="56">
        <f>SUM(D140:D144)</f>
        <v>10886.5</v>
      </c>
      <c r="E139" s="56">
        <f>SUM(E140:E144)</f>
        <v>10886.5</v>
      </c>
    </row>
    <row r="140" spans="1:5" s="57" customFormat="1" x14ac:dyDescent="0.3">
      <c r="A140" s="108"/>
      <c r="B140" s="101"/>
      <c r="C140" s="54" t="s">
        <v>13</v>
      </c>
      <c r="D140" s="56"/>
      <c r="E140" s="56"/>
    </row>
    <row r="141" spans="1:5" s="57" customFormat="1" x14ac:dyDescent="0.3">
      <c r="A141" s="108"/>
      <c r="B141" s="101"/>
      <c r="C141" s="54" t="s">
        <v>14</v>
      </c>
      <c r="D141" s="56"/>
      <c r="E141" s="56"/>
    </row>
    <row r="142" spans="1:5" s="57" customFormat="1" x14ac:dyDescent="0.3">
      <c r="A142" s="108"/>
      <c r="B142" s="101"/>
      <c r="C142" s="72" t="s">
        <v>15</v>
      </c>
      <c r="D142" s="56">
        <f>'Приложение 7'!G28</f>
        <v>10886.5</v>
      </c>
      <c r="E142" s="56">
        <f>'Приложение 7'!H28</f>
        <v>10886.5</v>
      </c>
    </row>
    <row r="143" spans="1:5" s="57" customFormat="1" x14ac:dyDescent="0.3">
      <c r="A143" s="108"/>
      <c r="B143" s="101"/>
      <c r="C143" s="72" t="s">
        <v>16</v>
      </c>
      <c r="D143" s="56"/>
      <c r="E143" s="56"/>
    </row>
    <row r="144" spans="1:5" s="57" customFormat="1" x14ac:dyDescent="0.3">
      <c r="A144" s="108"/>
      <c r="B144" s="102"/>
      <c r="C144" s="72" t="s">
        <v>17</v>
      </c>
      <c r="D144" s="56"/>
      <c r="E144" s="56"/>
    </row>
    <row r="145" spans="1:5" s="57" customFormat="1" ht="16.2" customHeight="1" x14ac:dyDescent="0.3">
      <c r="A145" s="108" t="s">
        <v>185</v>
      </c>
      <c r="B145" s="100" t="str">
        <f>'Приложение 7'!B29</f>
        <v>Основное мероприятие 26 подпрограммы 1"Обеспечение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(в областных государственных общеобразовательных организациях и муниципальных общеобразовательных организациях)"</v>
      </c>
      <c r="C145" s="54" t="s">
        <v>12</v>
      </c>
      <c r="D145" s="56">
        <f>SUM(D146:D150)</f>
        <v>546.79999999999995</v>
      </c>
      <c r="E145" s="56">
        <f>SUM(E146:E150)</f>
        <v>546.79999999999995</v>
      </c>
    </row>
    <row r="146" spans="1:5" s="57" customFormat="1" ht="16.2" customHeight="1" x14ac:dyDescent="0.3">
      <c r="A146" s="108"/>
      <c r="B146" s="101"/>
      <c r="C146" s="54" t="s">
        <v>13</v>
      </c>
      <c r="D146" s="56">
        <f>'Приложение 8'!F74</f>
        <v>546.79999999999995</v>
      </c>
      <c r="E146" s="56">
        <f>'Приложение 8'!G74</f>
        <v>546.79999999999995</v>
      </c>
    </row>
    <row r="147" spans="1:5" s="57" customFormat="1" ht="16.2" customHeight="1" x14ac:dyDescent="0.3">
      <c r="A147" s="108"/>
      <c r="B147" s="101"/>
      <c r="C147" s="54" t="s">
        <v>14</v>
      </c>
      <c r="D147" s="56">
        <f>'Приложение 8'!F75</f>
        <v>0</v>
      </c>
      <c r="E147" s="56">
        <f>'Приложение 8'!G75</f>
        <v>0</v>
      </c>
    </row>
    <row r="148" spans="1:5" s="57" customFormat="1" ht="16.2" customHeight="1" x14ac:dyDescent="0.3">
      <c r="A148" s="108"/>
      <c r="B148" s="101"/>
      <c r="C148" s="72" t="s">
        <v>15</v>
      </c>
      <c r="D148" s="56">
        <f>'Приложение 7'!G29</f>
        <v>0</v>
      </c>
      <c r="E148" s="56">
        <f>'Приложение 7'!H29</f>
        <v>0</v>
      </c>
    </row>
    <row r="149" spans="1:5" s="57" customFormat="1" ht="16.2" customHeight="1" x14ac:dyDescent="0.3">
      <c r="A149" s="108"/>
      <c r="B149" s="101"/>
      <c r="C149" s="72" t="s">
        <v>16</v>
      </c>
      <c r="D149" s="56"/>
      <c r="E149" s="56"/>
    </row>
    <row r="150" spans="1:5" s="57" customFormat="1" ht="16.2" customHeight="1" x14ac:dyDescent="0.3">
      <c r="A150" s="108"/>
      <c r="B150" s="102"/>
      <c r="C150" s="72" t="s">
        <v>17</v>
      </c>
      <c r="D150" s="56"/>
      <c r="E150" s="56"/>
    </row>
    <row r="151" spans="1:5" s="57" customFormat="1" x14ac:dyDescent="0.3">
      <c r="A151" s="108" t="s">
        <v>187</v>
      </c>
      <c r="B151" s="100" t="str">
        <f>'Приложение 7'!B30</f>
        <v>Региональный проект "Патриотическое воспитание граждан Российской Федерации"</v>
      </c>
      <c r="C151" s="54" t="s">
        <v>12</v>
      </c>
      <c r="D151" s="56">
        <f>SUM(D152:D156)</f>
        <v>5662</v>
      </c>
      <c r="E151" s="56">
        <f>SUM(E152:E156)</f>
        <v>5662</v>
      </c>
    </row>
    <row r="152" spans="1:5" s="57" customFormat="1" x14ac:dyDescent="0.3">
      <c r="A152" s="108"/>
      <c r="B152" s="101"/>
      <c r="C152" s="54" t="s">
        <v>13</v>
      </c>
      <c r="D152" s="56">
        <f>'Приложение 8'!F77</f>
        <v>5378.9</v>
      </c>
      <c r="E152" s="56">
        <f>'Приложение 8'!G77</f>
        <v>5378.9</v>
      </c>
    </row>
    <row r="153" spans="1:5" s="57" customFormat="1" x14ac:dyDescent="0.3">
      <c r="A153" s="108"/>
      <c r="B153" s="101"/>
      <c r="C153" s="54" t="s">
        <v>14</v>
      </c>
      <c r="D153" s="56">
        <f>'Приложение 8'!F78</f>
        <v>283.10000000000002</v>
      </c>
      <c r="E153" s="56">
        <f>'Приложение 8'!G78</f>
        <v>283.10000000000002</v>
      </c>
    </row>
    <row r="154" spans="1:5" s="57" customFormat="1" x14ac:dyDescent="0.3">
      <c r="A154" s="108"/>
      <c r="B154" s="101"/>
      <c r="C154" s="72" t="s">
        <v>15</v>
      </c>
      <c r="D154" s="56">
        <f>'Приложение 7'!G30</f>
        <v>0</v>
      </c>
      <c r="E154" s="56">
        <f>'Приложение 7'!H30</f>
        <v>0</v>
      </c>
    </row>
    <row r="155" spans="1:5" s="57" customFormat="1" x14ac:dyDescent="0.3">
      <c r="A155" s="108"/>
      <c r="B155" s="101"/>
      <c r="C155" s="72" t="s">
        <v>16</v>
      </c>
      <c r="D155" s="56"/>
      <c r="E155" s="56"/>
    </row>
    <row r="156" spans="1:5" s="57" customFormat="1" x14ac:dyDescent="0.3">
      <c r="A156" s="108"/>
      <c r="B156" s="102"/>
      <c r="C156" s="72" t="s">
        <v>17</v>
      </c>
      <c r="D156" s="56"/>
      <c r="E156" s="56"/>
    </row>
    <row r="157" spans="1:5" s="66" customFormat="1" x14ac:dyDescent="0.3">
      <c r="A157" s="130" t="s">
        <v>21</v>
      </c>
      <c r="B157" s="127" t="s">
        <v>174</v>
      </c>
      <c r="C157" s="63" t="s">
        <v>12</v>
      </c>
      <c r="D157" s="65">
        <f>SUM(D158:D162)</f>
        <v>36670.699999999997</v>
      </c>
      <c r="E157" s="65">
        <f>SUM(E158:E162)</f>
        <v>36335.1</v>
      </c>
    </row>
    <row r="158" spans="1:5" s="66" customFormat="1" x14ac:dyDescent="0.3">
      <c r="A158" s="120"/>
      <c r="B158" s="127"/>
      <c r="C158" s="63" t="s">
        <v>13</v>
      </c>
      <c r="D158" s="65">
        <f t="shared" ref="D158:E162" si="1">D164+D170</f>
        <v>0</v>
      </c>
      <c r="E158" s="65">
        <f t="shared" si="1"/>
        <v>0</v>
      </c>
    </row>
    <row r="159" spans="1:5" s="66" customFormat="1" x14ac:dyDescent="0.3">
      <c r="A159" s="120"/>
      <c r="B159" s="127"/>
      <c r="C159" s="63" t="s">
        <v>14</v>
      </c>
      <c r="D159" s="65">
        <f t="shared" si="1"/>
        <v>36670.699999999997</v>
      </c>
      <c r="E159" s="65">
        <f t="shared" si="1"/>
        <v>36335.1</v>
      </c>
    </row>
    <row r="160" spans="1:5" s="66" customFormat="1" x14ac:dyDescent="0.3">
      <c r="A160" s="120"/>
      <c r="B160" s="127"/>
      <c r="C160" s="71" t="s">
        <v>15</v>
      </c>
      <c r="D160" s="65">
        <f t="shared" si="1"/>
        <v>0</v>
      </c>
      <c r="E160" s="65">
        <f t="shared" si="1"/>
        <v>0</v>
      </c>
    </row>
    <row r="161" spans="1:9" s="66" customFormat="1" x14ac:dyDescent="0.3">
      <c r="A161" s="120"/>
      <c r="B161" s="127"/>
      <c r="C161" s="71" t="s">
        <v>16</v>
      </c>
      <c r="D161" s="65">
        <f t="shared" si="1"/>
        <v>0</v>
      </c>
      <c r="E161" s="65">
        <f t="shared" si="1"/>
        <v>0</v>
      </c>
    </row>
    <row r="162" spans="1:9" s="66" customFormat="1" x14ac:dyDescent="0.3">
      <c r="A162" s="120"/>
      <c r="B162" s="127"/>
      <c r="C162" s="71" t="s">
        <v>17</v>
      </c>
      <c r="D162" s="65">
        <f t="shared" si="1"/>
        <v>0</v>
      </c>
      <c r="E162" s="65">
        <f t="shared" si="1"/>
        <v>0</v>
      </c>
    </row>
    <row r="163" spans="1:9" s="57" customFormat="1" x14ac:dyDescent="0.3">
      <c r="A163" s="104" t="s">
        <v>99</v>
      </c>
      <c r="B163" s="107" t="s">
        <v>77</v>
      </c>
      <c r="C163" s="54" t="s">
        <v>12</v>
      </c>
      <c r="D163" s="56">
        <f>SUM(D164:D168)</f>
        <v>36670.699999999997</v>
      </c>
      <c r="E163" s="56">
        <f>SUM(E164:E168)</f>
        <v>36335.1</v>
      </c>
    </row>
    <row r="164" spans="1:9" s="57" customFormat="1" x14ac:dyDescent="0.3">
      <c r="A164" s="105"/>
      <c r="B164" s="107"/>
      <c r="C164" s="54" t="s">
        <v>13</v>
      </c>
      <c r="D164" s="56">
        <f>'Приложение 8'!F83</f>
        <v>0</v>
      </c>
      <c r="E164" s="56">
        <f>'Приложение 8'!G83</f>
        <v>0</v>
      </c>
    </row>
    <row r="165" spans="1:9" s="57" customFormat="1" x14ac:dyDescent="0.3">
      <c r="A165" s="105"/>
      <c r="B165" s="107"/>
      <c r="C165" s="54" t="s">
        <v>14</v>
      </c>
      <c r="D165" s="56">
        <f>'Приложение 8'!F84</f>
        <v>36670.699999999997</v>
      </c>
      <c r="E165" s="56">
        <f>'Приложение 8'!G84</f>
        <v>36335.1</v>
      </c>
    </row>
    <row r="166" spans="1:9" s="57" customFormat="1" x14ac:dyDescent="0.3">
      <c r="A166" s="105"/>
      <c r="B166" s="107"/>
      <c r="C166" s="72" t="s">
        <v>15</v>
      </c>
      <c r="D166" s="68">
        <f>'Приложение 7'!G32</f>
        <v>0</v>
      </c>
      <c r="E166" s="68">
        <f>'Приложение 7'!H32</f>
        <v>0</v>
      </c>
    </row>
    <row r="167" spans="1:9" s="57" customFormat="1" x14ac:dyDescent="0.3">
      <c r="A167" s="105"/>
      <c r="B167" s="107"/>
      <c r="C167" s="72" t="s">
        <v>16</v>
      </c>
      <c r="D167" s="62"/>
      <c r="E167" s="62"/>
    </row>
    <row r="168" spans="1:9" s="57" customFormat="1" x14ac:dyDescent="0.3">
      <c r="A168" s="106"/>
      <c r="B168" s="107"/>
      <c r="C168" s="72" t="s">
        <v>17</v>
      </c>
      <c r="D168" s="62"/>
      <c r="E168" s="62"/>
    </row>
    <row r="169" spans="1:9" s="57" customFormat="1" x14ac:dyDescent="0.3">
      <c r="A169" s="132" t="s">
        <v>100</v>
      </c>
      <c r="B169" s="107" t="s">
        <v>80</v>
      </c>
      <c r="C169" s="54" t="s">
        <v>12</v>
      </c>
      <c r="D169" s="68">
        <f>SUM(D170:D174)</f>
        <v>0</v>
      </c>
      <c r="E169" s="68">
        <f>SUM(E170:E174)</f>
        <v>0</v>
      </c>
    </row>
    <row r="170" spans="1:9" s="57" customFormat="1" x14ac:dyDescent="0.3">
      <c r="A170" s="105"/>
      <c r="B170" s="125"/>
      <c r="C170" s="54" t="s">
        <v>13</v>
      </c>
      <c r="D170" s="68">
        <f>'Приложение 8'!F86</f>
        <v>0</v>
      </c>
      <c r="E170" s="68">
        <f>'Приложение 8'!G86</f>
        <v>0</v>
      </c>
    </row>
    <row r="171" spans="1:9" s="57" customFormat="1" x14ac:dyDescent="0.3">
      <c r="A171" s="105"/>
      <c r="B171" s="125"/>
      <c r="C171" s="54" t="s">
        <v>14</v>
      </c>
      <c r="D171" s="68">
        <f>'Приложение 8'!F87</f>
        <v>0</v>
      </c>
      <c r="E171" s="68">
        <f>'Приложение 8'!G87</f>
        <v>0</v>
      </c>
    </row>
    <row r="172" spans="1:9" s="57" customFormat="1" x14ac:dyDescent="0.3">
      <c r="A172" s="105"/>
      <c r="B172" s="125"/>
      <c r="C172" s="72" t="s">
        <v>15</v>
      </c>
      <c r="D172" s="68">
        <f>'Приложение 7'!G33</f>
        <v>0</v>
      </c>
      <c r="E172" s="68">
        <f>'Приложение 7'!H33</f>
        <v>0</v>
      </c>
      <c r="I172" s="48"/>
    </row>
    <row r="173" spans="1:9" s="57" customFormat="1" x14ac:dyDescent="0.3">
      <c r="A173" s="105"/>
      <c r="B173" s="125"/>
      <c r="C173" s="72" t="s">
        <v>16</v>
      </c>
      <c r="D173" s="62"/>
      <c r="E173" s="62"/>
      <c r="I173" s="47"/>
    </row>
    <row r="174" spans="1:9" s="57" customFormat="1" x14ac:dyDescent="0.3">
      <c r="A174" s="106"/>
      <c r="B174" s="125"/>
      <c r="C174" s="72" t="s">
        <v>17</v>
      </c>
      <c r="D174" s="62"/>
      <c r="E174" s="62"/>
    </row>
    <row r="175" spans="1:9" s="66" customFormat="1" x14ac:dyDescent="0.3">
      <c r="A175" s="134" t="s">
        <v>22</v>
      </c>
      <c r="B175" s="127" t="s">
        <v>175</v>
      </c>
      <c r="C175" s="63" t="s">
        <v>12</v>
      </c>
      <c r="D175" s="83">
        <f>SUM(D176:D180)</f>
        <v>8322.9</v>
      </c>
      <c r="E175" s="83">
        <f>SUM(E176:E180)</f>
        <v>8322.9</v>
      </c>
    </row>
    <row r="176" spans="1:9" s="66" customFormat="1" x14ac:dyDescent="0.3">
      <c r="A176" s="135"/>
      <c r="B176" s="133"/>
      <c r="C176" s="63" t="s">
        <v>13</v>
      </c>
      <c r="D176" s="65">
        <f t="shared" ref="D176:E180" si="2">D182</f>
        <v>0</v>
      </c>
      <c r="E176" s="65">
        <f t="shared" si="2"/>
        <v>0</v>
      </c>
    </row>
    <row r="177" spans="1:5" s="66" customFormat="1" x14ac:dyDescent="0.3">
      <c r="A177" s="135"/>
      <c r="B177" s="133"/>
      <c r="C177" s="63" t="s">
        <v>14</v>
      </c>
      <c r="D177" s="65">
        <f t="shared" si="2"/>
        <v>0</v>
      </c>
      <c r="E177" s="65">
        <f t="shared" si="2"/>
        <v>0</v>
      </c>
    </row>
    <row r="178" spans="1:5" s="66" customFormat="1" x14ac:dyDescent="0.3">
      <c r="A178" s="135"/>
      <c r="B178" s="133"/>
      <c r="C178" s="71" t="s">
        <v>15</v>
      </c>
      <c r="D178" s="65">
        <f t="shared" si="2"/>
        <v>8322.9</v>
      </c>
      <c r="E178" s="65">
        <f t="shared" si="2"/>
        <v>8322.9</v>
      </c>
    </row>
    <row r="179" spans="1:5" s="66" customFormat="1" x14ac:dyDescent="0.3">
      <c r="A179" s="135"/>
      <c r="B179" s="133"/>
      <c r="C179" s="71" t="s">
        <v>16</v>
      </c>
      <c r="D179" s="65">
        <f t="shared" si="2"/>
        <v>0</v>
      </c>
      <c r="E179" s="65">
        <f t="shared" si="2"/>
        <v>0</v>
      </c>
    </row>
    <row r="180" spans="1:5" s="66" customFormat="1" x14ac:dyDescent="0.3">
      <c r="A180" s="136"/>
      <c r="B180" s="133"/>
      <c r="C180" s="71" t="s">
        <v>17</v>
      </c>
      <c r="D180" s="65">
        <f t="shared" si="2"/>
        <v>0</v>
      </c>
      <c r="E180" s="65">
        <f t="shared" si="2"/>
        <v>0</v>
      </c>
    </row>
    <row r="181" spans="1:5" s="57" customFormat="1" x14ac:dyDescent="0.3">
      <c r="A181" s="104" t="s">
        <v>101</v>
      </c>
      <c r="B181" s="107" t="s">
        <v>85</v>
      </c>
      <c r="C181" s="54" t="s">
        <v>12</v>
      </c>
      <c r="D181" s="56">
        <f>SUM(D182:D186)</f>
        <v>8322.9</v>
      </c>
      <c r="E181" s="56">
        <f>SUM(E182:E186)</f>
        <v>8322.9</v>
      </c>
    </row>
    <row r="182" spans="1:5" s="57" customFormat="1" x14ac:dyDescent="0.3">
      <c r="A182" s="105"/>
      <c r="B182" s="107"/>
      <c r="C182" s="54" t="s">
        <v>13</v>
      </c>
      <c r="D182" s="56">
        <f>'Приложение 8'!F92</f>
        <v>0</v>
      </c>
      <c r="E182" s="56">
        <f>'Приложение 8'!G92</f>
        <v>0</v>
      </c>
    </row>
    <row r="183" spans="1:5" s="57" customFormat="1" x14ac:dyDescent="0.3">
      <c r="A183" s="105"/>
      <c r="B183" s="107"/>
      <c r="C183" s="54" t="s">
        <v>14</v>
      </c>
      <c r="D183" s="56">
        <f>'Приложение 8'!F93</f>
        <v>0</v>
      </c>
      <c r="E183" s="56">
        <f>'Приложение 8'!G93</f>
        <v>0</v>
      </c>
    </row>
    <row r="184" spans="1:5" s="57" customFormat="1" x14ac:dyDescent="0.3">
      <c r="A184" s="105"/>
      <c r="B184" s="107"/>
      <c r="C184" s="72" t="s">
        <v>15</v>
      </c>
      <c r="D184" s="56">
        <f>'Приложение 7'!G35</f>
        <v>8322.9</v>
      </c>
      <c r="E184" s="56">
        <f>'Приложение 7'!H35</f>
        <v>8322.9</v>
      </c>
    </row>
    <row r="185" spans="1:5" s="57" customFormat="1" x14ac:dyDescent="0.3">
      <c r="A185" s="105"/>
      <c r="B185" s="107"/>
      <c r="C185" s="72" t="s">
        <v>16</v>
      </c>
      <c r="D185" s="62"/>
      <c r="E185" s="62"/>
    </row>
    <row r="186" spans="1:5" s="57" customFormat="1" x14ac:dyDescent="0.3">
      <c r="A186" s="106"/>
      <c r="B186" s="107"/>
      <c r="C186" s="72" t="s">
        <v>17</v>
      </c>
      <c r="D186" s="62"/>
      <c r="E186" s="62"/>
    </row>
  </sheetData>
  <autoFilter ref="A4:E186">
    <filterColumn colId="3" showButton="0"/>
  </autoFilter>
  <mergeCells count="66">
    <mergeCell ref="B181:B186"/>
    <mergeCell ref="A181:A186"/>
    <mergeCell ref="B163:B168"/>
    <mergeCell ref="A163:A168"/>
    <mergeCell ref="B169:B174"/>
    <mergeCell ref="A169:A174"/>
    <mergeCell ref="B175:B180"/>
    <mergeCell ref="A175:A180"/>
    <mergeCell ref="B1:E1"/>
    <mergeCell ref="A2:E2"/>
    <mergeCell ref="D4:E4"/>
    <mergeCell ref="B7:B12"/>
    <mergeCell ref="B13:B18"/>
    <mergeCell ref="B19:B24"/>
    <mergeCell ref="A4:A5"/>
    <mergeCell ref="B4:B5"/>
    <mergeCell ref="C4:C5"/>
    <mergeCell ref="A67:A72"/>
    <mergeCell ref="B67:B72"/>
    <mergeCell ref="A7:A12"/>
    <mergeCell ref="A13:A18"/>
    <mergeCell ref="A19:A24"/>
    <mergeCell ref="A25:A30"/>
    <mergeCell ref="A31:A36"/>
    <mergeCell ref="A37:A42"/>
    <mergeCell ref="B55:B60"/>
    <mergeCell ref="B61:B66"/>
    <mergeCell ref="A43:A48"/>
    <mergeCell ref="A49:A54"/>
    <mergeCell ref="B25:B30"/>
    <mergeCell ref="B31:B36"/>
    <mergeCell ref="B37:B42"/>
    <mergeCell ref="B43:B48"/>
    <mergeCell ref="B49:B54"/>
    <mergeCell ref="A55:A60"/>
    <mergeCell ref="A61:A66"/>
    <mergeCell ref="B103:B108"/>
    <mergeCell ref="A103:A108"/>
    <mergeCell ref="B97:B102"/>
    <mergeCell ref="A97:A102"/>
    <mergeCell ref="B157:B162"/>
    <mergeCell ref="A73:A78"/>
    <mergeCell ref="A79:A84"/>
    <mergeCell ref="A157:A162"/>
    <mergeCell ref="B91:B96"/>
    <mergeCell ref="B85:B90"/>
    <mergeCell ref="A85:A90"/>
    <mergeCell ref="A91:A96"/>
    <mergeCell ref="B151:B156"/>
    <mergeCell ref="B127:B132"/>
    <mergeCell ref="B121:B126"/>
    <mergeCell ref="B115:B120"/>
    <mergeCell ref="B109:B114"/>
    <mergeCell ref="A109:A114"/>
    <mergeCell ref="A115:A120"/>
    <mergeCell ref="A121:A126"/>
    <mergeCell ref="B139:B144"/>
    <mergeCell ref="A139:A144"/>
    <mergeCell ref="A127:A132"/>
    <mergeCell ref="A151:A156"/>
    <mergeCell ref="B73:B78"/>
    <mergeCell ref="B79:B84"/>
    <mergeCell ref="A133:A138"/>
    <mergeCell ref="B133:B138"/>
    <mergeCell ref="A145:A150"/>
    <mergeCell ref="B145:B150"/>
  </mergeCells>
  <pageMargins left="0.70866141732283472" right="0.70866141732283472" top="0.74803149606299213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E19" sqref="E19"/>
    </sheetView>
  </sheetViews>
  <sheetFormatPr defaultRowHeight="13.8" x14ac:dyDescent="0.25"/>
  <cols>
    <col min="1" max="1" width="3.33203125" style="3" bestFit="1" customWidth="1"/>
    <col min="2" max="2" width="43.33203125" style="3" customWidth="1"/>
    <col min="3" max="3" width="14.109375" style="3" customWidth="1"/>
    <col min="4" max="4" width="9.77734375" style="3" customWidth="1"/>
    <col min="5" max="5" width="20" style="3" customWidth="1"/>
    <col min="6" max="7" width="13" style="3" customWidth="1"/>
    <col min="8" max="8" width="22.21875" style="3" customWidth="1"/>
    <col min="9" max="16384" width="8.88671875" style="3"/>
  </cols>
  <sheetData>
    <row r="1" spans="1:8" x14ac:dyDescent="0.25">
      <c r="A1" s="138" t="s">
        <v>141</v>
      </c>
      <c r="B1" s="139"/>
      <c r="C1" s="139"/>
      <c r="D1" s="139"/>
      <c r="E1" s="139"/>
      <c r="F1" s="139"/>
      <c r="G1" s="139"/>
      <c r="H1" s="139"/>
    </row>
    <row r="2" spans="1:8" x14ac:dyDescent="0.25">
      <c r="A2" s="140" t="str">
        <f>'Приложение 7'!A2:J2</f>
        <v>"Развитие системы образования в Грязинском муниципальном районе Липецкой области на 2020 - 2027 гг."</v>
      </c>
      <c r="B2" s="141"/>
      <c r="C2" s="141"/>
      <c r="D2" s="141"/>
      <c r="E2" s="141"/>
      <c r="F2" s="141"/>
      <c r="G2" s="141"/>
      <c r="H2" s="141"/>
    </row>
    <row r="3" spans="1:8" ht="15.6" x14ac:dyDescent="0.25">
      <c r="A3" s="142" t="s">
        <v>132</v>
      </c>
      <c r="B3" s="143"/>
      <c r="C3" s="143"/>
      <c r="D3" s="143"/>
      <c r="E3" s="143"/>
      <c r="F3" s="143"/>
      <c r="G3" s="143"/>
      <c r="H3" s="143"/>
    </row>
    <row r="4" spans="1:8" x14ac:dyDescent="0.25">
      <c r="A4" s="137" t="s">
        <v>11</v>
      </c>
      <c r="B4" s="137" t="s">
        <v>133</v>
      </c>
      <c r="C4" s="137" t="s">
        <v>134</v>
      </c>
      <c r="D4" s="137" t="s">
        <v>135</v>
      </c>
      <c r="E4" s="137" t="s">
        <v>136</v>
      </c>
      <c r="F4" s="137"/>
      <c r="G4" s="137"/>
      <c r="H4" s="137" t="s">
        <v>137</v>
      </c>
    </row>
    <row r="5" spans="1:8" x14ac:dyDescent="0.25">
      <c r="A5" s="137"/>
      <c r="B5" s="137"/>
      <c r="C5" s="137"/>
      <c r="D5" s="137"/>
      <c r="E5" s="137" t="s">
        <v>138</v>
      </c>
      <c r="F5" s="137" t="s">
        <v>186</v>
      </c>
      <c r="G5" s="137"/>
      <c r="H5" s="137"/>
    </row>
    <row r="6" spans="1:8" ht="37.200000000000003" customHeight="1" x14ac:dyDescent="0.25">
      <c r="A6" s="137"/>
      <c r="B6" s="137"/>
      <c r="C6" s="137"/>
      <c r="D6" s="137"/>
      <c r="E6" s="137"/>
      <c r="F6" s="84" t="s">
        <v>139</v>
      </c>
      <c r="G6" s="84" t="s">
        <v>140</v>
      </c>
      <c r="H6" s="137"/>
    </row>
    <row r="7" spans="1:8" x14ac:dyDescent="0.25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</row>
    <row r="8" spans="1:8" s="86" customFormat="1" ht="52.8" x14ac:dyDescent="0.3">
      <c r="A8" s="87">
        <v>1</v>
      </c>
      <c r="B8" s="88" t="s">
        <v>142</v>
      </c>
      <c r="C8" s="88" t="s">
        <v>147</v>
      </c>
      <c r="D8" s="89" t="s">
        <v>148</v>
      </c>
      <c r="E8" s="87">
        <v>100</v>
      </c>
      <c r="F8" s="87">
        <v>100</v>
      </c>
      <c r="G8" s="87">
        <v>100</v>
      </c>
      <c r="H8" s="88" t="s">
        <v>152</v>
      </c>
    </row>
    <row r="9" spans="1:8" s="86" customFormat="1" ht="92.4" x14ac:dyDescent="0.3">
      <c r="A9" s="87">
        <f>A8+1</f>
        <v>2</v>
      </c>
      <c r="B9" s="88" t="s">
        <v>143</v>
      </c>
      <c r="C9" s="88" t="s">
        <v>147</v>
      </c>
      <c r="D9" s="89" t="s">
        <v>148</v>
      </c>
      <c r="E9" s="87">
        <v>82.5</v>
      </c>
      <c r="F9" s="87">
        <v>90</v>
      </c>
      <c r="G9" s="87">
        <v>82.5</v>
      </c>
      <c r="H9" s="88" t="s">
        <v>169</v>
      </c>
    </row>
    <row r="10" spans="1:8" s="86" customFormat="1" ht="66" x14ac:dyDescent="0.3">
      <c r="A10" s="87">
        <f t="shared" ref="A10:A16" si="0">A9+1</f>
        <v>3</v>
      </c>
      <c r="B10" s="88" t="s">
        <v>168</v>
      </c>
      <c r="C10" s="88" t="s">
        <v>147</v>
      </c>
      <c r="D10" s="89" t="s">
        <v>148</v>
      </c>
      <c r="E10" s="87">
        <v>100</v>
      </c>
      <c r="F10" s="87">
        <v>100</v>
      </c>
      <c r="G10" s="87">
        <v>100</v>
      </c>
      <c r="H10" s="88" t="s">
        <v>152</v>
      </c>
    </row>
    <row r="11" spans="1:8" s="86" customFormat="1" ht="92.4" x14ac:dyDescent="0.3">
      <c r="A11" s="87">
        <f t="shared" si="0"/>
        <v>4</v>
      </c>
      <c r="B11" s="88" t="s">
        <v>150</v>
      </c>
      <c r="C11" s="88" t="s">
        <v>147</v>
      </c>
      <c r="D11" s="89" t="s">
        <v>151</v>
      </c>
      <c r="E11" s="87">
        <v>10.5</v>
      </c>
      <c r="F11" s="87">
        <v>10.5</v>
      </c>
      <c r="G11" s="87">
        <v>10.5</v>
      </c>
      <c r="H11" s="88" t="s">
        <v>152</v>
      </c>
    </row>
    <row r="12" spans="1:8" s="86" customFormat="1" ht="105.6" x14ac:dyDescent="0.3">
      <c r="A12" s="87">
        <f t="shared" si="0"/>
        <v>5</v>
      </c>
      <c r="B12" s="88" t="s">
        <v>144</v>
      </c>
      <c r="C12" s="88" t="s">
        <v>147</v>
      </c>
      <c r="D12" s="89" t="s">
        <v>148</v>
      </c>
      <c r="E12" s="87">
        <v>87</v>
      </c>
      <c r="F12" s="87">
        <v>87</v>
      </c>
      <c r="G12" s="87">
        <v>87</v>
      </c>
      <c r="H12" s="88" t="s">
        <v>152</v>
      </c>
    </row>
    <row r="13" spans="1:8" s="86" customFormat="1" ht="118.8" x14ac:dyDescent="0.3">
      <c r="A13" s="87">
        <f t="shared" si="0"/>
        <v>6</v>
      </c>
      <c r="B13" s="88" t="s">
        <v>145</v>
      </c>
      <c r="C13" s="88" t="s">
        <v>147</v>
      </c>
      <c r="D13" s="89" t="s">
        <v>148</v>
      </c>
      <c r="E13" s="87">
        <v>80</v>
      </c>
      <c r="F13" s="87">
        <v>80</v>
      </c>
      <c r="G13" s="87">
        <v>80</v>
      </c>
      <c r="H13" s="88" t="s">
        <v>152</v>
      </c>
    </row>
    <row r="14" spans="1:8" s="86" customFormat="1" ht="92.4" x14ac:dyDescent="0.3">
      <c r="A14" s="87">
        <f t="shared" si="0"/>
        <v>7</v>
      </c>
      <c r="B14" s="88" t="s">
        <v>146</v>
      </c>
      <c r="C14" s="88" t="s">
        <v>147</v>
      </c>
      <c r="D14" s="89" t="s">
        <v>148</v>
      </c>
      <c r="E14" s="87">
        <v>10</v>
      </c>
      <c r="F14" s="87">
        <v>10</v>
      </c>
      <c r="G14" s="87">
        <v>10</v>
      </c>
      <c r="H14" s="88" t="s">
        <v>152</v>
      </c>
    </row>
    <row r="15" spans="1:8" s="86" customFormat="1" ht="92.4" x14ac:dyDescent="0.3">
      <c r="A15" s="87">
        <f t="shared" si="0"/>
        <v>8</v>
      </c>
      <c r="B15" s="88" t="s">
        <v>149</v>
      </c>
      <c r="C15" s="88" t="s">
        <v>147</v>
      </c>
      <c r="D15" s="89" t="s">
        <v>148</v>
      </c>
      <c r="E15" s="87">
        <v>156</v>
      </c>
      <c r="F15" s="87">
        <v>156</v>
      </c>
      <c r="G15" s="87">
        <v>156</v>
      </c>
      <c r="H15" s="88" t="s">
        <v>152</v>
      </c>
    </row>
    <row r="16" spans="1:8" s="86" customFormat="1" ht="105.6" x14ac:dyDescent="0.3">
      <c r="A16" s="87">
        <f t="shared" si="0"/>
        <v>9</v>
      </c>
      <c r="B16" s="88" t="s">
        <v>188</v>
      </c>
      <c r="C16" s="88" t="s">
        <v>147</v>
      </c>
      <c r="D16" s="144" t="s">
        <v>189</v>
      </c>
      <c r="E16" s="145">
        <v>21</v>
      </c>
      <c r="F16" s="145">
        <v>21</v>
      </c>
      <c r="G16" s="145">
        <v>21</v>
      </c>
      <c r="H16" s="88" t="s">
        <v>152</v>
      </c>
    </row>
    <row r="17" s="86" customFormat="1" x14ac:dyDescent="0.3"/>
    <row r="18" s="86" customFormat="1" x14ac:dyDescent="0.3"/>
    <row r="19" s="86" customFormat="1" x14ac:dyDescent="0.3"/>
    <row r="20" s="86" customFormat="1" x14ac:dyDescent="0.3"/>
    <row r="21" s="86" customFormat="1" x14ac:dyDescent="0.3"/>
    <row r="22" s="86" customFormat="1" x14ac:dyDescent="0.3"/>
    <row r="23" s="86" customFormat="1" x14ac:dyDescent="0.3"/>
    <row r="24" s="86" customFormat="1" x14ac:dyDescent="0.3"/>
    <row r="25" s="86" customFormat="1" x14ac:dyDescent="0.3"/>
    <row r="26" s="86" customFormat="1" x14ac:dyDescent="0.3"/>
    <row r="27" s="86" customFormat="1" x14ac:dyDescent="0.3"/>
    <row r="28" s="86" customFormat="1" x14ac:dyDescent="0.3"/>
    <row r="29" s="86" customFormat="1" x14ac:dyDescent="0.3"/>
    <row r="30" s="86" customFormat="1" x14ac:dyDescent="0.3"/>
    <row r="31" s="86" customFormat="1" x14ac:dyDescent="0.3"/>
    <row r="32" s="86" customFormat="1" x14ac:dyDescent="0.3"/>
    <row r="33" s="86" customFormat="1" x14ac:dyDescent="0.3"/>
    <row r="34" s="86" customFormat="1" x14ac:dyDescent="0.3"/>
    <row r="35" s="86" customFormat="1" x14ac:dyDescent="0.3"/>
    <row r="36" s="86" customFormat="1" x14ac:dyDescent="0.3"/>
    <row r="37" s="86" customFormat="1" x14ac:dyDescent="0.3"/>
    <row r="38" s="86" customFormat="1" x14ac:dyDescent="0.3"/>
    <row r="39" s="86" customFormat="1" x14ac:dyDescent="0.3"/>
    <row r="40" s="86" customFormat="1" x14ac:dyDescent="0.3"/>
    <row r="41" s="86" customFormat="1" x14ac:dyDescent="0.3"/>
    <row r="42" s="86" customFormat="1" x14ac:dyDescent="0.3"/>
    <row r="43" s="86" customFormat="1" x14ac:dyDescent="0.3"/>
    <row r="44" s="86" customFormat="1" x14ac:dyDescent="0.3"/>
    <row r="45" s="86" customFormat="1" x14ac:dyDescent="0.3"/>
    <row r="46" s="86" customFormat="1" x14ac:dyDescent="0.3"/>
    <row r="47" s="86" customFormat="1" x14ac:dyDescent="0.3"/>
    <row r="48" s="86" customFormat="1" x14ac:dyDescent="0.3"/>
    <row r="49" s="86" customFormat="1" x14ac:dyDescent="0.3"/>
    <row r="50" s="86" customFormat="1" x14ac:dyDescent="0.3"/>
    <row r="51" s="86" customFormat="1" x14ac:dyDescent="0.3"/>
    <row r="52" s="86" customFormat="1" x14ac:dyDescent="0.3"/>
    <row r="53" s="86" customFormat="1" x14ac:dyDescent="0.3"/>
    <row r="54" s="86" customFormat="1" x14ac:dyDescent="0.3"/>
    <row r="55" s="86" customFormat="1" x14ac:dyDescent="0.3"/>
    <row r="56" s="86" customFormat="1" x14ac:dyDescent="0.3"/>
    <row r="57" s="86" customFormat="1" x14ac:dyDescent="0.3"/>
    <row r="58" s="86" customFormat="1" x14ac:dyDescent="0.3"/>
    <row r="59" s="86" customFormat="1" x14ac:dyDescent="0.3"/>
    <row r="60" s="86" customFormat="1" x14ac:dyDescent="0.3"/>
    <row r="61" s="86" customFormat="1" x14ac:dyDescent="0.3"/>
    <row r="62" s="86" customFormat="1" x14ac:dyDescent="0.3"/>
    <row r="63" s="86" customFormat="1" x14ac:dyDescent="0.3"/>
    <row r="64" s="86" customFormat="1" x14ac:dyDescent="0.3"/>
    <row r="65" s="86" customFormat="1" x14ac:dyDescent="0.3"/>
    <row r="66" s="86" customFormat="1" x14ac:dyDescent="0.3"/>
    <row r="67" s="86" customFormat="1" x14ac:dyDescent="0.3"/>
    <row r="68" s="86" customFormat="1" x14ac:dyDescent="0.3"/>
    <row r="69" s="86" customFormat="1" x14ac:dyDescent="0.3"/>
    <row r="70" s="86" customFormat="1" x14ac:dyDescent="0.3"/>
    <row r="71" s="86" customFormat="1" x14ac:dyDescent="0.3"/>
    <row r="72" s="86" customFormat="1" x14ac:dyDescent="0.3"/>
    <row r="73" s="86" customFormat="1" x14ac:dyDescent="0.3"/>
    <row r="74" s="86" customFormat="1" x14ac:dyDescent="0.3"/>
    <row r="75" s="86" customFormat="1" x14ac:dyDescent="0.3"/>
    <row r="76" s="86" customFormat="1" x14ac:dyDescent="0.3"/>
    <row r="77" s="86" customFormat="1" x14ac:dyDescent="0.3"/>
    <row r="78" s="86" customFormat="1" x14ac:dyDescent="0.3"/>
    <row r="79" s="86" customFormat="1" x14ac:dyDescent="0.3"/>
    <row r="80" s="86" customFormat="1" x14ac:dyDescent="0.3"/>
    <row r="81" s="86" customFormat="1" x14ac:dyDescent="0.3"/>
    <row r="82" s="86" customFormat="1" x14ac:dyDescent="0.3"/>
    <row r="83" s="86" customFormat="1" x14ac:dyDescent="0.3"/>
    <row r="84" s="86" customFormat="1" x14ac:dyDescent="0.3"/>
    <row r="85" s="86" customFormat="1" x14ac:dyDescent="0.3"/>
    <row r="86" s="86" customFormat="1" x14ac:dyDescent="0.3"/>
    <row r="87" s="86" customFormat="1" x14ac:dyDescent="0.3"/>
    <row r="88" s="86" customFormat="1" x14ac:dyDescent="0.3"/>
    <row r="89" s="86" customFormat="1" x14ac:dyDescent="0.3"/>
    <row r="90" s="86" customFormat="1" x14ac:dyDescent="0.3"/>
    <row r="91" s="86" customFormat="1" x14ac:dyDescent="0.3"/>
    <row r="92" s="86" customFormat="1" x14ac:dyDescent="0.3"/>
    <row r="93" s="86" customFormat="1" x14ac:dyDescent="0.3"/>
    <row r="94" s="86" customFormat="1" x14ac:dyDescent="0.3"/>
    <row r="95" s="86" customFormat="1" x14ac:dyDescent="0.3"/>
    <row r="96" s="86" customFormat="1" x14ac:dyDescent="0.3"/>
    <row r="97" s="86" customFormat="1" x14ac:dyDescent="0.3"/>
    <row r="98" s="86" customFormat="1" x14ac:dyDescent="0.3"/>
    <row r="99" s="86" customFormat="1" x14ac:dyDescent="0.3"/>
    <row r="100" s="86" customFormat="1" x14ac:dyDescent="0.3"/>
    <row r="101" s="86" customFormat="1" x14ac:dyDescent="0.3"/>
    <row r="102" s="86" customFormat="1" x14ac:dyDescent="0.3"/>
    <row r="103" s="86" customFormat="1" x14ac:dyDescent="0.3"/>
    <row r="104" s="86" customFormat="1" x14ac:dyDescent="0.3"/>
    <row r="105" s="86" customFormat="1" x14ac:dyDescent="0.3"/>
    <row r="106" s="86" customFormat="1" x14ac:dyDescent="0.3"/>
    <row r="107" s="86" customFormat="1" x14ac:dyDescent="0.3"/>
    <row r="108" s="86" customFormat="1" x14ac:dyDescent="0.3"/>
    <row r="109" s="86" customFormat="1" x14ac:dyDescent="0.3"/>
    <row r="110" s="86" customFormat="1" x14ac:dyDescent="0.3"/>
    <row r="111" s="86" customFormat="1" x14ac:dyDescent="0.3"/>
    <row r="112" s="86" customFormat="1" x14ac:dyDescent="0.3"/>
    <row r="113" s="86" customFormat="1" x14ac:dyDescent="0.3"/>
    <row r="114" s="86" customFormat="1" x14ac:dyDescent="0.3"/>
    <row r="115" s="86" customFormat="1" x14ac:dyDescent="0.3"/>
    <row r="116" s="86" customFormat="1" x14ac:dyDescent="0.3"/>
    <row r="117" s="86" customFormat="1" x14ac:dyDescent="0.3"/>
    <row r="118" s="86" customFormat="1" x14ac:dyDescent="0.3"/>
    <row r="119" s="86" customFormat="1" x14ac:dyDescent="0.3"/>
    <row r="120" s="86" customFormat="1" x14ac:dyDescent="0.3"/>
    <row r="121" s="86" customFormat="1" x14ac:dyDescent="0.3"/>
    <row r="122" s="86" customFormat="1" x14ac:dyDescent="0.3"/>
    <row r="123" s="86" customFormat="1" x14ac:dyDescent="0.3"/>
    <row r="124" s="86" customFormat="1" x14ac:dyDescent="0.3"/>
    <row r="125" s="86" customFormat="1" x14ac:dyDescent="0.3"/>
    <row r="126" s="86" customFormat="1" x14ac:dyDescent="0.3"/>
    <row r="127" s="86" customFormat="1" x14ac:dyDescent="0.3"/>
    <row r="128" s="86" customFormat="1" x14ac:dyDescent="0.3"/>
    <row r="129" s="86" customFormat="1" x14ac:dyDescent="0.3"/>
    <row r="130" s="86" customFormat="1" x14ac:dyDescent="0.3"/>
  </sheetData>
  <mergeCells count="11">
    <mergeCell ref="F5:G5"/>
    <mergeCell ref="A1:H1"/>
    <mergeCell ref="A2:H2"/>
    <mergeCell ref="A3:H3"/>
    <mergeCell ref="A4:A6"/>
    <mergeCell ref="B4:B6"/>
    <mergeCell ref="C4:C6"/>
    <mergeCell ref="D4:D6"/>
    <mergeCell ref="E4:G4"/>
    <mergeCell ref="H4:H6"/>
    <mergeCell ref="E5:E6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2025-03-10T07:58:09Z</dcterms:modified>
</cp:coreProperties>
</file>