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3"/>
  </bookViews>
  <sheets>
    <sheet name="Приложение 7" sheetId="1" r:id="rId1"/>
    <sheet name="Приложение 8" sheetId="2" r:id="rId2"/>
    <sheet name="приложение 9" sheetId="3" r:id="rId3"/>
    <sheet name="приложение 10" sheetId="4" r:id="rId4"/>
  </sheets>
  <definedNames>
    <definedName name="_xlnm._FilterDatabase" localSheetId="0" hidden="1">'Приложение 7'!$A$8:$J$54</definedName>
    <definedName name="_xlnm._FilterDatabase" localSheetId="1" hidden="1">'Приложение 8'!$C$1:$C$80</definedName>
    <definedName name="_xlnm._FilterDatabase" localSheetId="2" hidden="1">'приложение 9'!$C$1:$C$206</definedName>
  </definedNames>
  <calcPr calcId="145621"/>
</workbook>
</file>

<file path=xl/calcChain.xml><?xml version="1.0" encoding="utf-8"?>
<calcChain xmlns="http://schemas.openxmlformats.org/spreadsheetml/2006/main">
  <c r="H29" i="1" l="1"/>
  <c r="G29" i="1"/>
  <c r="H30" i="1"/>
  <c r="G30" i="1"/>
  <c r="D73" i="3"/>
  <c r="E73" i="3"/>
  <c r="D74" i="3"/>
  <c r="E74" i="3"/>
  <c r="D76" i="3"/>
  <c r="E76" i="3"/>
  <c r="E77" i="3"/>
  <c r="D77" i="3"/>
  <c r="F40" i="2"/>
  <c r="G40" i="2"/>
  <c r="G41" i="2"/>
  <c r="F41" i="2"/>
  <c r="I41" i="1"/>
  <c r="H59" i="2"/>
  <c r="C12" i="1"/>
  <c r="E169" i="3"/>
  <c r="E172" i="3"/>
  <c r="E173" i="3"/>
  <c r="E175" i="3"/>
  <c r="E176" i="3"/>
  <c r="E170" i="3" s="1"/>
  <c r="E177" i="3"/>
  <c r="E171" i="3" s="1"/>
  <c r="E184" i="3"/>
  <c r="E185" i="3"/>
  <c r="E187" i="3"/>
  <c r="E181" i="3" s="1"/>
  <c r="E188" i="3"/>
  <c r="E182" i="3" s="1"/>
  <c r="E189" i="3"/>
  <c r="E183" i="3" s="1"/>
  <c r="D189" i="3"/>
  <c r="D183" i="3" s="1"/>
  <c r="D188" i="3"/>
  <c r="D182" i="3" s="1"/>
  <c r="D187" i="3"/>
  <c r="D185" i="3"/>
  <c r="D184" i="3"/>
  <c r="D181" i="3"/>
  <c r="D177" i="3"/>
  <c r="D171" i="3" s="1"/>
  <c r="D176" i="3"/>
  <c r="D175" i="3"/>
  <c r="D169" i="3" s="1"/>
  <c r="D173" i="3"/>
  <c r="D172" i="3"/>
  <c r="D170" i="3"/>
  <c r="B186" i="3"/>
  <c r="A186" i="3"/>
  <c r="B180" i="3"/>
  <c r="A180" i="3"/>
  <c r="B174" i="3"/>
  <c r="A174" i="3"/>
  <c r="B168" i="3"/>
  <c r="A168" i="3"/>
  <c r="B96" i="2"/>
  <c r="A96" i="2"/>
  <c r="B93" i="2"/>
  <c r="A93" i="2"/>
  <c r="B90" i="2"/>
  <c r="A90" i="2"/>
  <c r="B87" i="2"/>
  <c r="A87" i="2"/>
  <c r="I49" i="1"/>
  <c r="H48" i="1"/>
  <c r="G48" i="1"/>
  <c r="H46" i="1"/>
  <c r="G46" i="1"/>
  <c r="G94" i="2"/>
  <c r="G95" i="2"/>
  <c r="F95" i="2"/>
  <c r="F94" i="2"/>
  <c r="F93" i="2"/>
  <c r="G90" i="2"/>
  <c r="F90" i="2"/>
  <c r="G89" i="2"/>
  <c r="G88" i="2"/>
  <c r="F89" i="2"/>
  <c r="F88" i="2"/>
  <c r="F87" i="2"/>
  <c r="E98" i="2"/>
  <c r="E97" i="2"/>
  <c r="E95" i="2"/>
  <c r="E94" i="2"/>
  <c r="E92" i="2"/>
  <c r="E91" i="2"/>
  <c r="E89" i="2"/>
  <c r="E88" i="2"/>
  <c r="A2" i="4"/>
  <c r="I48" i="1" l="1"/>
  <c r="G87" i="2"/>
  <c r="G93" i="2"/>
  <c r="H12" i="1"/>
  <c r="G12" i="1"/>
  <c r="D174" i="3"/>
  <c r="E174" i="3"/>
  <c r="E168" i="3"/>
  <c r="E180" i="3"/>
  <c r="D180" i="3"/>
  <c r="D168" i="3"/>
  <c r="G13" i="1"/>
  <c r="I12" i="1" l="1"/>
  <c r="H13" i="1"/>
  <c r="I13" i="1" s="1"/>
  <c r="I29" i="1"/>
  <c r="I36" i="1" l="1"/>
  <c r="G22" i="2"/>
  <c r="F22" i="2"/>
  <c r="H37" i="2"/>
  <c r="H38" i="2"/>
  <c r="H46" i="2"/>
  <c r="H47" i="2"/>
  <c r="H80" i="2"/>
  <c r="I27" i="1"/>
  <c r="G54" i="2" l="1"/>
  <c r="D40" i="3" l="1"/>
  <c r="E40" i="3"/>
  <c r="E41" i="3"/>
  <c r="D41" i="3"/>
  <c r="I32" i="1"/>
  <c r="E153" i="3" l="1"/>
  <c r="D153" i="3"/>
  <c r="E151" i="3"/>
  <c r="E152" i="3"/>
  <c r="D152" i="3"/>
  <c r="D151" i="3"/>
  <c r="G78" i="2"/>
  <c r="F78" i="2"/>
  <c r="I43" i="1"/>
  <c r="H78" i="2" l="1"/>
  <c r="H40" i="2"/>
  <c r="F39" i="2"/>
  <c r="D150" i="3"/>
  <c r="E150" i="3"/>
  <c r="E165" i="3"/>
  <c r="D165" i="3"/>
  <c r="E163" i="3"/>
  <c r="E164" i="3"/>
  <c r="D164" i="3"/>
  <c r="D163" i="3"/>
  <c r="E147" i="3"/>
  <c r="D147" i="3"/>
  <c r="E145" i="3"/>
  <c r="E146" i="3"/>
  <c r="D146" i="3"/>
  <c r="D145" i="3"/>
  <c r="E141" i="3"/>
  <c r="D141" i="3"/>
  <c r="E139" i="3"/>
  <c r="E140" i="3"/>
  <c r="D140" i="3"/>
  <c r="D139" i="3"/>
  <c r="E135" i="3"/>
  <c r="D135" i="3"/>
  <c r="E133" i="3"/>
  <c r="E134" i="3"/>
  <c r="D134" i="3"/>
  <c r="D133" i="3"/>
  <c r="E129" i="3"/>
  <c r="D129" i="3"/>
  <c r="E127" i="3"/>
  <c r="E128" i="3"/>
  <c r="D128" i="3"/>
  <c r="D127" i="3"/>
  <c r="E123" i="3"/>
  <c r="D123" i="3"/>
  <c r="E121" i="3"/>
  <c r="E122" i="3"/>
  <c r="D122" i="3"/>
  <c r="D121" i="3"/>
  <c r="E117" i="3"/>
  <c r="D117" i="3"/>
  <c r="E115" i="3"/>
  <c r="E116" i="3"/>
  <c r="D116" i="3"/>
  <c r="D115" i="3"/>
  <c r="E111" i="3"/>
  <c r="D111" i="3"/>
  <c r="E109" i="3"/>
  <c r="E110" i="3"/>
  <c r="D110" i="3"/>
  <c r="D109" i="3"/>
  <c r="E105" i="3"/>
  <c r="D105" i="3"/>
  <c r="E103" i="3"/>
  <c r="E104" i="3"/>
  <c r="D104" i="3"/>
  <c r="D103" i="3"/>
  <c r="E99" i="3"/>
  <c r="D99" i="3"/>
  <c r="E97" i="3"/>
  <c r="E98" i="3"/>
  <c r="D98" i="3"/>
  <c r="D97" i="3"/>
  <c r="E93" i="3"/>
  <c r="D93" i="3"/>
  <c r="E91" i="3"/>
  <c r="E92" i="3"/>
  <c r="D92" i="3"/>
  <c r="D91" i="3"/>
  <c r="E87" i="3"/>
  <c r="D87" i="3"/>
  <c r="D86" i="3"/>
  <c r="E86" i="3"/>
  <c r="E85" i="3"/>
  <c r="D85" i="3"/>
  <c r="E81" i="3"/>
  <c r="D81" i="3"/>
  <c r="E79" i="3"/>
  <c r="E80" i="3"/>
  <c r="D80" i="3"/>
  <c r="D79" i="3"/>
  <c r="E69" i="3"/>
  <c r="D69" i="3"/>
  <c r="E67" i="3"/>
  <c r="E68" i="3"/>
  <c r="D68" i="3"/>
  <c r="D67" i="3"/>
  <c r="E63" i="3"/>
  <c r="D63" i="3"/>
  <c r="E61" i="3"/>
  <c r="E62" i="3"/>
  <c r="D62" i="3"/>
  <c r="D61" i="3"/>
  <c r="E57" i="3"/>
  <c r="D57" i="3"/>
  <c r="E55" i="3"/>
  <c r="E56" i="3"/>
  <c r="D56" i="3"/>
  <c r="D55" i="3"/>
  <c r="E51" i="3"/>
  <c r="D51" i="3"/>
  <c r="E49" i="3"/>
  <c r="E50" i="3"/>
  <c r="D50" i="3"/>
  <c r="D49" i="3"/>
  <c r="E45" i="3"/>
  <c r="D45" i="3"/>
  <c r="E43" i="3"/>
  <c r="E44" i="3"/>
  <c r="D44" i="3"/>
  <c r="D43" i="3"/>
  <c r="E33" i="3"/>
  <c r="D33" i="3"/>
  <c r="E31" i="3"/>
  <c r="E32" i="3"/>
  <c r="D32" i="3"/>
  <c r="D31" i="3"/>
  <c r="E27" i="3"/>
  <c r="D27" i="3"/>
  <c r="E25" i="3"/>
  <c r="E26" i="3"/>
  <c r="D26" i="3"/>
  <c r="D25" i="3"/>
  <c r="E21" i="3"/>
  <c r="D21" i="3"/>
  <c r="E19" i="3"/>
  <c r="E20" i="3"/>
  <c r="D20" i="3"/>
  <c r="D19" i="3"/>
  <c r="D75" i="3" l="1"/>
  <c r="E75" i="3"/>
  <c r="D37" i="3"/>
  <c r="E37" i="3"/>
  <c r="E38" i="3"/>
  <c r="D38" i="3"/>
  <c r="D39" i="3"/>
  <c r="E39" i="3"/>
  <c r="D66" i="3"/>
  <c r="E66" i="3"/>
  <c r="E162" i="3"/>
  <c r="D162" i="3"/>
  <c r="E157" i="3"/>
  <c r="E158" i="3"/>
  <c r="E159" i="3"/>
  <c r="E160" i="3"/>
  <c r="E161" i="3"/>
  <c r="D158" i="3"/>
  <c r="D159" i="3"/>
  <c r="D160" i="3"/>
  <c r="D161" i="3"/>
  <c r="D157" i="3"/>
  <c r="G83" i="2"/>
  <c r="G82" i="2"/>
  <c r="F83" i="2"/>
  <c r="F82" i="2"/>
  <c r="G84" i="2"/>
  <c r="F84" i="2"/>
  <c r="H44" i="1"/>
  <c r="G44" i="1"/>
  <c r="F81" i="2" l="1"/>
  <c r="D72" i="3"/>
  <c r="D156" i="3"/>
  <c r="E156" i="3"/>
  <c r="G81" i="2"/>
  <c r="D13" i="3" l="1"/>
  <c r="D7" i="3" s="1"/>
  <c r="E36" i="3"/>
  <c r="E48" i="3"/>
  <c r="D48" i="3"/>
  <c r="E60" i="3"/>
  <c r="D60" i="3"/>
  <c r="E90" i="3"/>
  <c r="D90" i="3"/>
  <c r="E120" i="3"/>
  <c r="D120" i="3"/>
  <c r="E126" i="3"/>
  <c r="D126" i="3"/>
  <c r="F9" i="2"/>
  <c r="F10" i="2"/>
  <c r="F7" i="2" s="1"/>
  <c r="F11" i="2"/>
  <c r="G23" i="2"/>
  <c r="F23" i="2"/>
  <c r="G33" i="2"/>
  <c r="F33" i="2"/>
  <c r="G36" i="2"/>
  <c r="F36" i="2"/>
  <c r="G48" i="2"/>
  <c r="F48" i="2"/>
  <c r="G63" i="2"/>
  <c r="F63" i="2"/>
  <c r="G66" i="2"/>
  <c r="F66" i="2"/>
  <c r="H26" i="2"/>
  <c r="H32" i="2"/>
  <c r="H53" i="2"/>
  <c r="H56" i="2"/>
  <c r="H71" i="2"/>
  <c r="G72" i="2"/>
  <c r="F72" i="2"/>
  <c r="I40" i="1"/>
  <c r="I35" i="1"/>
  <c r="I34" i="1"/>
  <c r="I31" i="1"/>
  <c r="H28" i="1"/>
  <c r="G28" i="1"/>
  <c r="I25" i="1"/>
  <c r="I24" i="1"/>
  <c r="I23" i="1"/>
  <c r="H22" i="1"/>
  <c r="G22" i="1"/>
  <c r="G11" i="1" s="1"/>
  <c r="H21" i="1"/>
  <c r="G21" i="1"/>
  <c r="I19" i="1"/>
  <c r="I18" i="1"/>
  <c r="I17" i="1"/>
  <c r="H16" i="1"/>
  <c r="G16" i="1"/>
  <c r="F21" i="2" l="1"/>
  <c r="F8" i="2"/>
  <c r="F6" i="2" s="1"/>
  <c r="H36" i="2"/>
  <c r="G21" i="2"/>
  <c r="G39" i="2"/>
  <c r="G14" i="1"/>
  <c r="G9" i="1" s="1"/>
  <c r="G10" i="1"/>
  <c r="I21" i="1"/>
  <c r="H14" i="1"/>
  <c r="I28" i="1"/>
  <c r="G20" i="1"/>
  <c r="I30" i="1"/>
  <c r="G15" i="1"/>
  <c r="I22" i="1"/>
  <c r="I16" i="1"/>
  <c r="H10" i="1"/>
  <c r="E72" i="3"/>
  <c r="D36" i="3"/>
  <c r="H20" i="1"/>
  <c r="H11" i="1"/>
  <c r="I11" i="1" s="1"/>
  <c r="H15" i="1"/>
  <c r="H9" i="1" l="1"/>
  <c r="I14" i="1"/>
  <c r="I15" i="1"/>
  <c r="I20" i="1"/>
  <c r="H41" i="2"/>
  <c r="I10" i="1"/>
  <c r="E13" i="3"/>
  <c r="E7" i="3" s="1"/>
  <c r="D14" i="3"/>
  <c r="D8" i="3" s="1"/>
  <c r="E14" i="3"/>
  <c r="E8" i="3" s="1"/>
  <c r="D15" i="3"/>
  <c r="D9" i="3" s="1"/>
  <c r="E15" i="3"/>
  <c r="E9" i="3" s="1"/>
  <c r="D16" i="3"/>
  <c r="D10" i="3" s="1"/>
  <c r="E16" i="3"/>
  <c r="E10" i="3" s="1"/>
  <c r="D17" i="3"/>
  <c r="D11" i="3" s="1"/>
  <c r="E17" i="3"/>
  <c r="E11" i="3" s="1"/>
  <c r="E24" i="3"/>
  <c r="D24" i="3"/>
  <c r="E84" i="3"/>
  <c r="D84" i="3"/>
  <c r="E138" i="3"/>
  <c r="D138" i="3"/>
  <c r="I9" i="1" l="1"/>
  <c r="D6" i="3"/>
  <c r="E6" i="3"/>
  <c r="D12" i="3"/>
  <c r="E12" i="3"/>
  <c r="G69" i="2"/>
  <c r="F69" i="2"/>
  <c r="G57" i="2"/>
  <c r="F57" i="2"/>
  <c r="H23" i="2"/>
  <c r="G10" i="2"/>
  <c r="G7" i="2" s="1"/>
  <c r="G11" i="2"/>
  <c r="G8" i="2" s="1"/>
  <c r="G18" i="2"/>
  <c r="F18" i="2"/>
  <c r="G15" i="2"/>
  <c r="F15" i="2"/>
  <c r="E144" i="3"/>
  <c r="D144" i="3"/>
  <c r="E132" i="3"/>
  <c r="D132" i="3"/>
  <c r="E114" i="3"/>
  <c r="D114" i="3"/>
  <c r="E108" i="3"/>
  <c r="D108" i="3"/>
  <c r="E102" i="3"/>
  <c r="D102" i="3"/>
  <c r="E96" i="3"/>
  <c r="D96" i="3"/>
  <c r="E78" i="3"/>
  <c r="D78" i="3"/>
  <c r="E54" i="3"/>
  <c r="D54" i="3"/>
  <c r="E42" i="3"/>
  <c r="D42" i="3"/>
  <c r="E30" i="3"/>
  <c r="D30" i="3"/>
  <c r="E18" i="3"/>
  <c r="D18" i="3"/>
  <c r="G75" i="2"/>
  <c r="F75" i="2"/>
  <c r="G60" i="2"/>
  <c r="F60" i="2"/>
  <c r="F54" i="2"/>
  <c r="G51" i="2"/>
  <c r="F51" i="2"/>
  <c r="G45" i="2"/>
  <c r="F45" i="2"/>
  <c r="G42" i="2"/>
  <c r="F42" i="2"/>
  <c r="G30" i="2"/>
  <c r="F30" i="2"/>
  <c r="G27" i="2"/>
  <c r="F27" i="2"/>
  <c r="G24" i="2"/>
  <c r="F24" i="2"/>
  <c r="G12" i="2"/>
  <c r="F12" i="2"/>
  <c r="H57" i="2" l="1"/>
  <c r="H45" i="2"/>
  <c r="H7" i="2"/>
  <c r="G9" i="2"/>
  <c r="H54" i="2"/>
  <c r="H51" i="2"/>
  <c r="H24" i="2"/>
  <c r="H30" i="2"/>
  <c r="H69" i="2"/>
  <c r="H21" i="2"/>
  <c r="G6" i="2" l="1"/>
  <c r="H39" i="2"/>
  <c r="H8" i="2"/>
  <c r="H6" i="2" l="1"/>
</calcChain>
</file>

<file path=xl/sharedStrings.xml><?xml version="1.0" encoding="utf-8"?>
<sst xmlns="http://schemas.openxmlformats.org/spreadsheetml/2006/main" count="858" uniqueCount="210">
  <si>
    <t xml:space="preserve">ОТЧЕТ </t>
  </si>
  <si>
    <t>№ п/п</t>
  </si>
  <si>
    <t>Наименование подпрограмм, основных мероприятий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</si>
  <si>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</si>
  <si>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</si>
  <si>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</si>
  <si>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</si>
  <si>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</si>
  <si>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% исполнения</t>
  </si>
  <si>
    <t>Всего</t>
  </si>
  <si>
    <t>Подпрограмма 1</t>
  </si>
  <si>
    <t>ВСЕГО</t>
  </si>
  <si>
    <t>Х</t>
  </si>
  <si>
    <t>Отдел ФКС и МП</t>
  </si>
  <si>
    <t>Подпрограмма 2</t>
  </si>
  <si>
    <t>Отдел бухгалтерского учета</t>
  </si>
  <si>
    <t>Подпрограмма 3</t>
  </si>
  <si>
    <t>Отдел культуры</t>
  </si>
  <si>
    <t>Председатель комитета КСЭРТ администрации Грязинского муниципального района  ____________________  И.В. Финогина</t>
  </si>
  <si>
    <t xml:space="preserve">Отчет о финансовом обеспечении   муниципальной программы </t>
  </si>
  <si>
    <t>№ 
п/п</t>
  </si>
  <si>
    <t>Источники ресурсного обеспечения</t>
  </si>
  <si>
    <t xml:space="preserve"> годовой план</t>
  </si>
  <si>
    <t>Федеральный бюджет</t>
  </si>
  <si>
    <t>Областной бюджет</t>
  </si>
  <si>
    <t>Расходы (тыс.руб.)</t>
  </si>
  <si>
    <t>План отчетного периода</t>
  </si>
  <si>
    <t>федеральный бюджет</t>
  </si>
  <si>
    <t>областной бюджет</t>
  </si>
  <si>
    <t>местный бюджет</t>
  </si>
  <si>
    <t>бюджеты поселений</t>
  </si>
  <si>
    <t>средства внебюджетных источников</t>
  </si>
  <si>
    <t>Основное мероприятие 1 подпрограммы 1 
Формирование здорового образа жизни у молодежи, профилактика асоциального поведения и негативных проявлений в молодежной среде</t>
  </si>
  <si>
    <t xml:space="preserve">Основное мероприятие 2 подпрограммы 1 
Духовно-нравственное и гражданско-патриотическое воспитание молодежи </t>
  </si>
  <si>
    <t>Основное мероприятие 3 подпрограммы 1 
Организация содержательного досуга молодежи, вовлечение молодых людей в социально-полезную общественную деятельность</t>
  </si>
  <si>
    <t>Основное мероприятие 2 подпрограммы 2 
Приобретение спортивно-технологического оборудования,  инвентаря и экипировки для ведущих спортсменов и сборных команд района</t>
  </si>
  <si>
    <t>Основное мероприятие 3 подпрограммы 2
Предоставление  субсидий из средств районного бюджета на расширение и повышение качества предоставления услуг населению в области физической культуры и спорта МАУ ФОК «Дельфин»</t>
  </si>
  <si>
    <t>Основное мероприятие 1 подпрограммы 3
Проведение районных конкурсов и фестивалей по различным жанрам и направлениям, организация и проведение культурно-досуговых мероприятий</t>
  </si>
  <si>
    <t>Основное мероприятие 2 подпрограммы 3
Приобретение литературы (комплектование книжного фонда), подключение библиотек к сети Интернет</t>
  </si>
  <si>
    <t>Основное мероприятие 8 подпрограммы 3 
Приобретение музыкальных инструментов</t>
  </si>
  <si>
    <t>Основное мероприятие 5 подпрограммы 3
Обеспечение деятельности МАУ ДО ДШИ</t>
  </si>
  <si>
    <t>Основное мероприятие 12 подпрограммы 3
Оснащение учреждений современным светозвукотехническим, сценическим и компьютерным оборудованием. Приобретение одежды сцены, мебели, спортивных треножеров и оборудоания, кино-видеооборудования, оборудование для кухни кафе, сантехнического оборужования, бытовой техники, оборудования для библиотеки музея, подъмника для инвалидов, металлодетекторов арочных, кресел для зрительного зала. Приобретение транспортных средств и комплектующих</t>
  </si>
  <si>
    <t>Основное мероприятие 13 подпрограммы 3
Благоустройство территории</t>
  </si>
  <si>
    <t xml:space="preserve">о финансовом обеспечении реализации муниципальной программы </t>
  </si>
  <si>
    <t>Причины низкого освоения средств районного бюджета*</t>
  </si>
  <si>
    <t xml:space="preserve">Годовой 
план </t>
  </si>
  <si>
    <t>1.</t>
  </si>
  <si>
    <t>×</t>
  </si>
  <si>
    <t>02 0 00 00000</t>
  </si>
  <si>
    <t>1.1.</t>
  </si>
  <si>
    <t>02 1 00 00000</t>
  </si>
  <si>
    <t>1.1.1.</t>
  </si>
  <si>
    <t>02 1 01 00000</t>
  </si>
  <si>
    <t>1.1.2.</t>
  </si>
  <si>
    <t>02 1 02 00000</t>
  </si>
  <si>
    <t>1.1.3.</t>
  </si>
  <si>
    <t>02 1 03 00000</t>
  </si>
  <si>
    <t>1.2.</t>
  </si>
  <si>
    <t>02 2 00 00000</t>
  </si>
  <si>
    <t>1.2.1.</t>
  </si>
  <si>
    <t>02 2 01 00000</t>
  </si>
  <si>
    <t>1.2.2.</t>
  </si>
  <si>
    <t>02 2 02 00000</t>
  </si>
  <si>
    <t>1.2.3.</t>
  </si>
  <si>
    <t>02 2 03 00000</t>
  </si>
  <si>
    <t>1.2.4.</t>
  </si>
  <si>
    <t>Основное мероприятие 4 подпрограммы 2
Приобретение оборудования для оснащения центра тестирования по программе ВФСК ГТО</t>
  </si>
  <si>
    <t>02 2 04 00000</t>
  </si>
  <si>
    <t>1.2.5.</t>
  </si>
  <si>
    <t>Региональные проект 
"Спорт - норма жизни"</t>
  </si>
  <si>
    <t xml:space="preserve">02 2 P5 00000 </t>
  </si>
  <si>
    <t>1.3.</t>
  </si>
  <si>
    <t>02 3 00 00000</t>
  </si>
  <si>
    <t>1.3.1.</t>
  </si>
  <si>
    <t>02 3 01 00000</t>
  </si>
  <si>
    <t>1.3.2.</t>
  </si>
  <si>
    <t>02 3 02 00000</t>
  </si>
  <si>
    <t>1.3.3.</t>
  </si>
  <si>
    <t>Основное мероприятие 3 подпрограммы 3
Переоснащение учреждений современным светозвукотехническим, сценическим и компьютерным оборудованием, приобре-тение одежды сцены, мебели, сценических костюмов, музыкальных инструментов, создание модульных библиотек, приобретение оргтехники для развития туристско-информационных услуг</t>
  </si>
  <si>
    <t>02 3 03 00000</t>
  </si>
  <si>
    <t>1.3.4.</t>
  </si>
  <si>
    <t>02 3 04 00000</t>
  </si>
  <si>
    <t>1.3.5.</t>
  </si>
  <si>
    <t>02 3 05 00000</t>
  </si>
  <si>
    <t>1.3.6.</t>
  </si>
  <si>
    <t>Основное мероприятие 6 подпрограммы 3 
Подготовка и переподготовка кадров, повышение квалификации</t>
  </si>
  <si>
    <t>02 3 06 00000</t>
  </si>
  <si>
    <t>1.3.7.</t>
  </si>
  <si>
    <t>02 3 08 00000</t>
  </si>
  <si>
    <t>1.3.8.</t>
  </si>
  <si>
    <t>02 3 09 00000</t>
  </si>
  <si>
    <t>1.3.9.</t>
  </si>
  <si>
    <t>02 3 10 00000</t>
  </si>
  <si>
    <t>1.3.10.</t>
  </si>
  <si>
    <t>02 3 11 00000</t>
  </si>
  <si>
    <t>1.3.11.</t>
  </si>
  <si>
    <t>02 3 12 00000</t>
  </si>
  <si>
    <t>1.3.12.</t>
  </si>
  <si>
    <t>02 3 13 00000</t>
  </si>
  <si>
    <t>1.3.13.</t>
  </si>
  <si>
    <t xml:space="preserve">Основное мероприятие 1  подпрограммы 2
Подготовка, организация и проведение спортивных мероприятий, включенных в календарный план официальных физкультурных мероприятий и спортивных мероприятий Грязинского муниципального района </t>
  </si>
  <si>
    <t>Основное мероприятие 10 подпрограммы 3
Ремонт автономного и бюджетного учреждения</t>
  </si>
  <si>
    <t>Основное мероприятие 9 подпрограммы 3
Оснащение ДК "Чайка" оборудованием для осуществления кинопоказа с подготовленным субтитрированием и тифлокомментированием</t>
  </si>
  <si>
    <t>1.4.</t>
  </si>
  <si>
    <t>02 4 00 00000</t>
  </si>
  <si>
    <t>1.4.1.</t>
  </si>
  <si>
    <t>Основное мероприятие 1 подпрограммы 4
Финансовая поддержка социально ориентированным некомерческим организациям на реализацию социально значимых проектов</t>
  </si>
  <si>
    <t>02 4 01 00000</t>
  </si>
  <si>
    <t>Основное мероприятие 1  подпрограммы 1
Формирование здорового образа жизни у молодежи, профилактика асоциального поведения и негативных проявлений в молодежной среде</t>
  </si>
  <si>
    <t xml:space="preserve">Основное мероприятие 2  подпрограммы 1
Духовно-нравственное и гражданско-патриотическое воспитание молодежи </t>
  </si>
  <si>
    <t>Основное мероприятие 3 подпрограммы 1
Организация содержательного досуга молодежи, вовлечение молодых людей в социально-полезную общественную деятельность</t>
  </si>
  <si>
    <t>Основное мероприятие 1  подпрограммы 2
Подготовка, организация и проведение спортивных мероприятий, включенных в календарный план официальных физкультурных мероприятий и спортивных мероприятий Грязинского муниципального района</t>
  </si>
  <si>
    <t>Основное мероприятие 3 подпрограммы 2 
Предоставление  субсидий из средств районного бюджета на расширение и повышение качества предоставления услуг населению в области физической культуры и спорта МАУ ФОК «Дельфин»</t>
  </si>
  <si>
    <t>Основное мероприятие 3 подпрограммы 3
Переоснащение учреждений современным светозвукотехническим, сценическим и компьютерным оборудованием, приобре-тение одежды сцены, мебели, сценических костюмов, музыкальных инструментов. Создание модельных библиотек. Приобретение оргтехники для развития туристско-информационных услуг</t>
  </si>
  <si>
    <t>Основное мероприятие 4 подпрограммы 3
Обеспечение деятельности МБУК "МКМЦ"</t>
  </si>
  <si>
    <t>Основное мероприятие 8 подпрограммы 3
Приобретение музыкальных инструментов</t>
  </si>
  <si>
    <t>Основное мероприятие 3 подпрограммы 3
Переоснащение учреждений современным светозвукотехническим, сценическим и компьютерным оборудованием, приобретение одежды сцены, мебели, сценических костюмов, музыкальных инструментов, создание модульных библиотек, приобретение оргтехники для развития туристско-информационных услуг</t>
  </si>
  <si>
    <t>0707</t>
  </si>
  <si>
    <t>0801</t>
  </si>
  <si>
    <t>0703</t>
  </si>
  <si>
    <t>Расходы отчетного периода, (тыс.руб.)</t>
  </si>
  <si>
    <r>
      <t>*</t>
    </r>
    <r>
      <rPr>
        <sz val="10"/>
        <color theme="1"/>
        <rFont val="Times New Roman"/>
        <family val="1"/>
        <charset val="204"/>
      </rPr>
      <t>Указывается причина низкого освоения средств районного бюджета при кассовых расходах менее 20% по итогам 1 квартала</t>
    </r>
  </si>
  <si>
    <r>
      <rPr>
        <vertAlign val="superscript"/>
        <sz val="10"/>
        <color theme="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>Указывается причина низкого освоения средств районного бюджета при кассовых расходах менее 45% по итогам полугодия</t>
    </r>
  </si>
  <si>
    <r>
      <rPr>
        <vertAlign val="superscript"/>
        <sz val="10"/>
        <color theme="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>Указывается причина низкого освоения средств районного бюджета при кассовых расходах менее 75% по итогам 9 месяцев</t>
    </r>
  </si>
  <si>
    <t>Основное мероприятие 14 подпрограммы 3 Обеспечение деятельности МБУ "Центр хозяйственного обслуживания"</t>
  </si>
  <si>
    <t>0804</t>
  </si>
  <si>
    <t>02 3 14 00000</t>
  </si>
  <si>
    <t>Основное мероприятие 14 подпрограммы 3 
Обеспечение деятельности МБУ "Центр хозяйственного обслуживания"</t>
  </si>
  <si>
    <t xml:space="preserve">Отчет о финансовом обеспечении муниципальной программы </t>
  </si>
  <si>
    <t xml:space="preserve">Факт </t>
  </si>
  <si>
    <t xml:space="preserve">факт 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</si>
  <si>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>Указывается причина низкого освоения средств районного бюджета при кассовых расходах менее 95% по итогам года</t>
    </r>
  </si>
  <si>
    <t>(наименование муниципальной программы)</t>
  </si>
  <si>
    <t>Наименование целей, индикаторов, задач, показателей, подпрограмм, основных мероприятий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</si>
  <si>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</si>
  <si>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</si>
  <si>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</si>
  <si>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Фактическое значение по итогам года, предшествующего отчетному</t>
  </si>
  <si>
    <t>План</t>
  </si>
  <si>
    <t>Факт</t>
  </si>
  <si>
    <t>%</t>
  </si>
  <si>
    <t>3.1.</t>
  </si>
  <si>
    <t xml:space="preserve">                     Отчет о достижении значений индикаторов целей, показателей задач
 муниципальной программы</t>
  </si>
  <si>
    <t>Индикатор 1 
Удовлетворенность населения условиями успешной самореализации и эффективной самореализации молодежи</t>
  </si>
  <si>
    <t>Парками культуры и отдыха</t>
  </si>
  <si>
    <t>Библиотеками;</t>
  </si>
  <si>
    <t>Клубами и учреждениями клубного типа;</t>
  </si>
  <si>
    <t>Показатель 3 задачи 3 муниципальной программы:
Уровень фактической обеспеченности от нормативной потребности:</t>
  </si>
  <si>
    <t>Показатель 1 задачи 1  муниципальной программы:
- Доля молодых людей, принявших участие в мероприятиях, направленных на пропаганду здорового образа жизни, профилактику асоциальных проявлений в молодежной среде</t>
  </si>
  <si>
    <t>Показатель 2 задачи 1  муниципальной программы:
- Доля молодых людей, принявших участие в мероприятиях, направленных на содействие духовно-нравственному и гражданско-патриотическому воспитанию молодежи</t>
  </si>
  <si>
    <t>Показатель 3 задачи 1 муниципальной   программы:
- Доля молодых людей, принявших участие в мероприятиях, направленных  на поддержание самореализации  молодежи, повышения ее социальной активности</t>
  </si>
  <si>
    <t>Индикатор 2
Удовлетворенность населения качеством услуг в сфере  физической культуры и спорта</t>
  </si>
  <si>
    <t>Показатель 1 задачи 2  муниципальной программы:
- Доля населения, систематически занимающегося физической культурой и спортом</t>
  </si>
  <si>
    <t>Индикатор 3   
Удовлетворенность населения качеством услуг в сфере культуры и искусства</t>
  </si>
  <si>
    <t>Показатель 1 задачи 3 муниципальной программы:
Среднее число посещений музеев на 1000 жителей</t>
  </si>
  <si>
    <t>Показатель 2 задачи 3 муниципальной программы:
- Количество экземпляров новых поступлений в фонды документов центральной районной библиотеки</t>
  </si>
  <si>
    <t>Чел.</t>
  </si>
  <si>
    <t>Тыс.шт.</t>
  </si>
  <si>
    <t>Показатель 4 задачи 3 муниципальной программы:
Количество учащихся в детской школе искусств</t>
  </si>
  <si>
    <t>МАУ ДО ДШИ</t>
  </si>
  <si>
    <t>2.</t>
  </si>
  <si>
    <t>2.1.</t>
  </si>
  <si>
    <t>3.</t>
  </si>
  <si>
    <t>3.2.</t>
  </si>
  <si>
    <t>3.3.</t>
  </si>
  <si>
    <t>3.4.</t>
  </si>
  <si>
    <t xml:space="preserve">Показатель 2 задачи 4 муниципальной программы:
Число жителей района, вовлеченных  в мероприятия и проекты НКО, действующих на территории Грязинского муниципального района
</t>
  </si>
  <si>
    <t>4.</t>
  </si>
  <si>
    <t>4.1.</t>
  </si>
  <si>
    <t>показатель исполнен</t>
  </si>
  <si>
    <t>Основное мероприятие 11 подпрограммы 3
Обеспечение деятельности МАУК "ЦКР"</t>
  </si>
  <si>
    <t>Основное мероприятие 11 подпрограммы 3 
Обеспечение деятельности МАУК "ЦКР"</t>
  </si>
  <si>
    <t>4.2.</t>
  </si>
  <si>
    <t xml:space="preserve">Показатель 1 задачи 5 муниципальной программы: 
Количество членов казачьих обществ, действующих на территории Грязинского муниципального района, привлеченных к охране общественного порядка
</t>
  </si>
  <si>
    <t>Комитет КСЭРТ</t>
  </si>
  <si>
    <t>5.1.</t>
  </si>
  <si>
    <t>5.</t>
  </si>
  <si>
    <t xml:space="preserve">Индикатор 5
Удовлетворенность населения деятельностью казачьих обществ, действующих на территории Грязинского муниципального района
</t>
  </si>
  <si>
    <t>"Социальное развитие территории Грязинского муниципального района Липецкой области на 2020 - 2027 годы"</t>
  </si>
  <si>
    <t>Программа 
"Социальное развитие территории Грязинского муниципального района Липецкой области на 2020 - 2027 годы"</t>
  </si>
  <si>
    <t>«Молодежь Грязинского муниципального района Липецкой области на 2020 – 2027 годы»</t>
  </si>
  <si>
    <t>«Развитие физической культуры и массового спорта в Грязинском муниципальном районе Липецкой области на 2020 – 2027 годы»</t>
  </si>
  <si>
    <t>«Сохранение и развитие  культуры,  библиотечного дела Грязинского муниципального района Липецкой области на 2020 – 2027 годы»</t>
  </si>
  <si>
    <t>Подпрограмма 4
"Поддержка социально ориентированных некомерческих организаций и развитие институтов гражданского общества в Грязинском муниципальном района Липецкой области на 2020 – 2027 годы"</t>
  </si>
  <si>
    <t>Подпрограмма 1 
"Молодежь Грязинского муниципального района Липецкой области на 2020 – 2027 годы"</t>
  </si>
  <si>
    <t>Подпрограмма 2 
"Развитие физической культуры и массового спорта в Грязинском муниципальном районе Липецкой области на 2020 – 2027 годы"</t>
  </si>
  <si>
    <t>Подпрограмма 3
"Сохранение и развитие  культуры,  библиотечного дела Грязинского муниципального района Липецкой области на 2020 – 2027 годы"</t>
  </si>
  <si>
    <t>02 5 00 00000</t>
  </si>
  <si>
    <t>02 6 00 00000</t>
  </si>
  <si>
    <t>02 5 01 00000</t>
  </si>
  <si>
    <t>02 6 01 00000</t>
  </si>
  <si>
    <t>1.5.</t>
  </si>
  <si>
    <t>1.5.1.</t>
  </si>
  <si>
    <t>1.6.</t>
  </si>
  <si>
    <t>1.6.1.</t>
  </si>
  <si>
    <t>комитет КСЭРТ</t>
  </si>
  <si>
    <t>Основное мероприятие 1 подпрограммы 5 
Финансовая поддержка казачьих обществ, действующих на территории Грязинского муниципального района, на осуществление деятельности по участию в охране общественного порядка на территории Грязинского муниципального района на платной основе</t>
  </si>
  <si>
    <t>Подпрограмма 5
"Поддержка казачьих обществ, действующих на территории Грязинского муниципального района Липецкой области на 2022 – 2027 годы"</t>
  </si>
  <si>
    <t>Подпрограмма 6
"Население Грязинского муниципального района: стратегия народосбережения на 2024-2027 годы"</t>
  </si>
  <si>
    <t>Основное мероприятие 1 подпрограммы 6
Создание условий для сохранения и улучшения качества жизни населения Грязинского муниципального района</t>
  </si>
  <si>
    <t>Расходы 2024г 
(тыс. руб.)</t>
  </si>
  <si>
    <r>
      <t>за счет средств местного бюджета за 2024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год</t>
    </r>
  </si>
  <si>
    <t>«Социальное развитие территории Грязинского муниципального района Липецкой области на 2020 - 2027 годы» 
за счет средств иных источников за 2024 год.</t>
  </si>
  <si>
    <t>«Социальное развитие территории Грязинского муниципального района Липецкой области на 2020 - 2027 годы» 
за счет средств всех источников за 2024 год</t>
  </si>
  <si>
    <t>Подпрограмма 3«Сохранение и развитие  культуры,  библиотечного дела Грязинского муниципального района Липецкой области на 2020 – 2027 годы»</t>
  </si>
  <si>
    <t>Отчетный 2024 год</t>
  </si>
  <si>
    <t>показатель исполнен на 44%</t>
  </si>
  <si>
    <t xml:space="preserve">Показатель 1 задачи 6 муниципальной программы:
Количество граждан, принявших участие в мероприятиях по укреплению единства Российской нации
</t>
  </si>
  <si>
    <t xml:space="preserve">Показатель 2 задачи 6 муниципальной программы: 
Количество граждан, которым оказана помощь для повышения качества жизни и попавшим в трудную жизненную ситуацию
</t>
  </si>
  <si>
    <t>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</si>
</sst>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_р_._-;\-* #,##0.0_р_._-;_-* &quot;-&quot;??_р_._-;_-@_-"/>
    <numFmt numFmtId="166" formatCode="_-* #,##0.0\ _₽_-;\-* #,##0.0\ _₽_-;_-* &quot;-&quot;??\ _₽_-;_-@_-"/>
    <numFmt numFmtId="167" formatCode="#,##0.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vertAlign val="superscript"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color theme="1"/>
      <name val="Calibri"/>
      <family val="2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vertAlign val="superscript"/>
      <sz val="10"/>
      <color theme="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Border="1"/>
    <xf numFmtId="0" fontId="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0" xfId="0" applyFont="1"/>
    <xf numFmtId="0" fontId="3" fillId="0" borderId="0" xfId="0" applyFont="1" applyBorder="1"/>
    <xf numFmtId="0" fontId="3" fillId="0" borderId="0" xfId="0" applyFont="1"/>
    <xf numFmtId="165" fontId="12" fillId="0" borderId="1" xfId="2" applyNumberFormat="1" applyFont="1" applyBorder="1"/>
    <xf numFmtId="0" fontId="12" fillId="0" borderId="0" xfId="0" applyFont="1" applyBorder="1"/>
    <xf numFmtId="0" fontId="12" fillId="0" borderId="0" xfId="0" applyFont="1"/>
    <xf numFmtId="0" fontId="4" fillId="0" borderId="0" xfId="0" applyFont="1" applyAlignment="1">
      <alignment horizontal="left"/>
    </xf>
    <xf numFmtId="0" fontId="12" fillId="0" borderId="1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0" xfId="0" applyFont="1"/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166" fontId="5" fillId="0" borderId="7" xfId="2" applyNumberFormat="1" applyFont="1" applyBorder="1" applyAlignment="1">
      <alignment horizontal="right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166" fontId="5" fillId="0" borderId="1" xfId="2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6" fontId="15" fillId="0" borderId="7" xfId="2" applyNumberFormat="1" applyFont="1" applyBorder="1" applyAlignment="1">
      <alignment horizontal="right" vertical="center" wrapText="1"/>
    </xf>
    <xf numFmtId="166" fontId="15" fillId="0" borderId="10" xfId="2" applyNumberFormat="1" applyFont="1" applyBorder="1" applyAlignment="1">
      <alignment horizontal="right"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166" fontId="15" fillId="0" borderId="8" xfId="2" applyNumberFormat="1" applyFont="1" applyBorder="1" applyAlignment="1">
      <alignment horizontal="right" vertical="center" wrapText="1"/>
    </xf>
    <xf numFmtId="166" fontId="15" fillId="0" borderId="1" xfId="2" applyNumberFormat="1" applyFont="1" applyBorder="1" applyAlignment="1">
      <alignment horizontal="right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166" fontId="15" fillId="0" borderId="11" xfId="2" applyNumberFormat="1" applyFont="1" applyBorder="1" applyAlignment="1">
      <alignment horizontal="right" vertical="center" wrapText="1"/>
    </xf>
    <xf numFmtId="9" fontId="15" fillId="0" borderId="1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166" fontId="23" fillId="0" borderId="8" xfId="2" applyNumberFormat="1" applyFont="1" applyBorder="1" applyAlignment="1">
      <alignment horizontal="right" vertical="center" wrapText="1"/>
    </xf>
    <xf numFmtId="166" fontId="23" fillId="0" borderId="1" xfId="2" applyNumberFormat="1" applyFont="1" applyBorder="1" applyAlignment="1">
      <alignment horizontal="right" vertical="center" wrapText="1"/>
    </xf>
    <xf numFmtId="9" fontId="23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166" fontId="15" fillId="0" borderId="6" xfId="2" applyNumberFormat="1" applyFont="1" applyBorder="1" applyAlignment="1">
      <alignment horizontal="right" vertical="center" wrapText="1"/>
    </xf>
    <xf numFmtId="9" fontId="15" fillId="0" borderId="1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66" fontId="23" fillId="0" borderId="1" xfId="2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/>
    </xf>
    <xf numFmtId="0" fontId="25" fillId="0" borderId="0" xfId="0" applyFont="1"/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9" fontId="27" fillId="0" borderId="1" xfId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2" applyNumberFormat="1" applyFont="1" applyBorder="1" applyAlignment="1">
      <alignment horizontal="center" vertical="center"/>
    </xf>
    <xf numFmtId="9" fontId="28" fillId="0" borderId="1" xfId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9" fontId="2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16" fontId="26" fillId="0" borderId="0" xfId="0" applyNumberFormat="1" applyFont="1" applyBorder="1" applyAlignment="1">
      <alignment vertical="top"/>
    </xf>
    <xf numFmtId="0" fontId="26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16" fontId="26" fillId="0" borderId="0" xfId="0" applyNumberFormat="1" applyFont="1" applyBorder="1" applyAlignment="1">
      <alignment vertical="top" wrapText="1"/>
    </xf>
    <xf numFmtId="165" fontId="17" fillId="0" borderId="1" xfId="2" applyNumberFormat="1" applyFont="1" applyBorder="1"/>
    <xf numFmtId="0" fontId="17" fillId="0" borderId="1" xfId="0" applyFont="1" applyFill="1" applyBorder="1" applyAlignment="1">
      <alignment vertical="center"/>
    </xf>
    <xf numFmtId="165" fontId="17" fillId="0" borderId="1" xfId="2" applyNumberFormat="1" applyFont="1" applyBorder="1" applyAlignment="1">
      <alignment vertical="center"/>
    </xf>
    <xf numFmtId="43" fontId="17" fillId="0" borderId="1" xfId="2" applyFont="1" applyBorder="1"/>
    <xf numFmtId="0" fontId="17" fillId="0" borderId="1" xfId="0" applyFont="1" applyBorder="1"/>
    <xf numFmtId="0" fontId="22" fillId="0" borderId="9" xfId="0" applyFont="1" applyBorder="1" applyAlignment="1">
      <alignment horizontal="left" vertical="center" wrapText="1"/>
    </xf>
    <xf numFmtId="9" fontId="23" fillId="0" borderId="14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166" fontId="23" fillId="0" borderId="10" xfId="2" applyNumberFormat="1" applyFont="1" applyBorder="1" applyAlignment="1">
      <alignment horizontal="right" vertical="center" wrapText="1"/>
    </xf>
    <xf numFmtId="9" fontId="23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166" fontId="23" fillId="0" borderId="6" xfId="2" applyNumberFormat="1" applyFont="1" applyBorder="1" applyAlignment="1">
      <alignment horizontal="right" vertical="center" wrapText="1"/>
    </xf>
    <xf numFmtId="166" fontId="23" fillId="0" borderId="9" xfId="2" applyNumberFormat="1" applyFont="1" applyBorder="1" applyAlignment="1">
      <alignment horizontal="right" vertical="center" wrapText="1"/>
    </xf>
    <xf numFmtId="0" fontId="22" fillId="0" borderId="7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14" fontId="22" fillId="0" borderId="9" xfId="0" applyNumberFormat="1" applyFont="1" applyBorder="1" applyAlignment="1">
      <alignment horizontal="center" vertical="top"/>
    </xf>
    <xf numFmtId="0" fontId="22" fillId="0" borderId="0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166" fontId="23" fillId="0" borderId="7" xfId="2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3" fontId="21" fillId="0" borderId="1" xfId="2" applyFont="1" applyBorder="1" applyAlignment="1">
      <alignment horizontal="center" vertical="center"/>
    </xf>
    <xf numFmtId="164" fontId="21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164" fontId="22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top" wrapText="1"/>
    </xf>
    <xf numFmtId="0" fontId="31" fillId="0" borderId="0" xfId="0" applyFont="1"/>
    <xf numFmtId="14" fontId="2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6" fontId="3" fillId="0" borderId="1" xfId="2" applyNumberFormat="1" applyFont="1" applyBorder="1"/>
    <xf numFmtId="166" fontId="4" fillId="0" borderId="1" xfId="2" applyNumberFormat="1" applyFont="1" applyBorder="1"/>
    <xf numFmtId="0" fontId="17" fillId="0" borderId="0" xfId="0" applyFont="1" applyBorder="1"/>
    <xf numFmtId="43" fontId="21" fillId="0" borderId="1" xfId="2" applyFont="1" applyBorder="1"/>
    <xf numFmtId="43" fontId="12" fillId="0" borderId="1" xfId="2" applyFont="1" applyBorder="1"/>
    <xf numFmtId="9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center" wrapText="1"/>
    </xf>
    <xf numFmtId="166" fontId="23" fillId="0" borderId="1" xfId="2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66" fontId="29" fillId="0" borderId="1" xfId="2" applyNumberFormat="1" applyFont="1" applyBorder="1" applyAlignment="1">
      <alignment horizontal="right" vertical="center"/>
    </xf>
    <xf numFmtId="166" fontId="27" fillId="0" borderId="1" xfId="2" applyNumberFormat="1" applyFont="1" applyBorder="1" applyAlignment="1">
      <alignment horizontal="right" vertical="center"/>
    </xf>
    <xf numFmtId="166" fontId="28" fillId="0" borderId="1" xfId="2" applyNumberFormat="1" applyFont="1" applyBorder="1" applyAlignment="1">
      <alignment horizontal="right" vertical="center"/>
    </xf>
    <xf numFmtId="166" fontId="28" fillId="0" borderId="1" xfId="2" applyNumberFormat="1" applyFont="1" applyBorder="1" applyAlignment="1">
      <alignment horizontal="center" vertical="center"/>
    </xf>
    <xf numFmtId="166" fontId="28" fillId="0" borderId="1" xfId="2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9" fontId="1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34" fillId="0" borderId="0" xfId="0" applyFont="1"/>
    <xf numFmtId="0" fontId="34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7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9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166" fontId="31" fillId="0" borderId="1" xfId="2" applyNumberFormat="1" applyFont="1" applyBorder="1"/>
    <xf numFmtId="166" fontId="0" fillId="0" borderId="1" xfId="2" applyNumberFormat="1" applyFont="1" applyBorder="1"/>
    <xf numFmtId="0" fontId="26" fillId="0" borderId="1" xfId="0" applyFont="1" applyBorder="1" applyAlignment="1">
      <alignment horizontal="center" vertical="center" wrapText="1"/>
    </xf>
    <xf numFmtId="166" fontId="12" fillId="0" borderId="1" xfId="2" applyNumberFormat="1" applyFont="1" applyBorder="1"/>
    <xf numFmtId="166" fontId="17" fillId="0" borderId="1" xfId="2" applyNumberFormat="1" applyFont="1" applyBorder="1"/>
    <xf numFmtId="14" fontId="21" fillId="0" borderId="1" xfId="0" applyNumberFormat="1" applyFont="1" applyBorder="1" applyAlignment="1">
      <alignment horizontal="center" vertical="top" wrapText="1"/>
    </xf>
    <xf numFmtId="9" fontId="12" fillId="0" borderId="1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center" vertical="top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14" fontId="2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/>
    </xf>
    <xf numFmtId="0" fontId="2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" fontId="26" fillId="0" borderId="1" xfId="0" applyNumberFormat="1" applyFont="1" applyBorder="1" applyAlignment="1">
      <alignment horizontal="left" vertical="top" wrapText="1"/>
    </xf>
    <xf numFmtId="16" fontId="26" fillId="0" borderId="9" xfId="0" applyNumberFormat="1" applyFont="1" applyBorder="1" applyAlignment="1">
      <alignment horizontal="left" vertical="top" wrapText="1"/>
    </xf>
    <xf numFmtId="16" fontId="26" fillId="0" borderId="10" xfId="0" applyNumberFormat="1" applyFont="1" applyBorder="1" applyAlignment="1">
      <alignment horizontal="left" vertical="top" wrapText="1"/>
    </xf>
    <xf numFmtId="16" fontId="26" fillId="0" borderId="11" xfId="0" applyNumberFormat="1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30" fillId="0" borderId="9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6" workbookViewId="0">
      <selection activeCell="C49" sqref="C49"/>
    </sheetView>
  </sheetViews>
  <sheetFormatPr defaultColWidth="8.88671875" defaultRowHeight="13.8" x14ac:dyDescent="0.25"/>
  <cols>
    <col min="1" max="1" width="7" style="2" customWidth="1"/>
    <col min="2" max="2" width="41.6640625" style="2" customWidth="1"/>
    <col min="3" max="3" width="14.109375" style="2" customWidth="1"/>
    <col min="4" max="4" width="5.5546875" style="2" bestFit="1" customWidth="1"/>
    <col min="5" max="5" width="5.44140625" style="2" customWidth="1"/>
    <col min="6" max="6" width="13.6640625" style="2" customWidth="1"/>
    <col min="7" max="8" width="11.33203125" style="2" bestFit="1" customWidth="1"/>
    <col min="9" max="9" width="9.6640625" style="2" customWidth="1"/>
    <col min="10" max="10" width="17.6640625" style="2" customWidth="1"/>
    <col min="11" max="16384" width="8.88671875" style="2"/>
  </cols>
  <sheetData>
    <row r="1" spans="1:10" ht="15.6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ht="15.6" x14ac:dyDescent="0.25">
      <c r="A2" s="233" t="s">
        <v>43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0" ht="15.6" x14ac:dyDescent="0.25">
      <c r="A3" s="233" t="s">
        <v>178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15.6" x14ac:dyDescent="0.25">
      <c r="A4" s="233" t="s">
        <v>201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10" ht="15.6" x14ac:dyDescent="0.25">
      <c r="A5" s="1"/>
    </row>
    <row r="6" spans="1:10" s="9" customFormat="1" ht="13.2" x14ac:dyDescent="0.25">
      <c r="A6" s="234" t="s">
        <v>1</v>
      </c>
      <c r="B6" s="236" t="s">
        <v>2</v>
      </c>
      <c r="C6" s="236" t="s">
        <v>3</v>
      </c>
      <c r="D6" s="234" t="s">
        <v>4</v>
      </c>
      <c r="E6" s="239"/>
      <c r="F6" s="240"/>
      <c r="G6" s="234" t="s">
        <v>200</v>
      </c>
      <c r="H6" s="239"/>
      <c r="I6" s="240"/>
      <c r="J6" s="240" t="s">
        <v>44</v>
      </c>
    </row>
    <row r="7" spans="1:10" s="9" customFormat="1" ht="39.6" x14ac:dyDescent="0.25">
      <c r="A7" s="235"/>
      <c r="B7" s="237"/>
      <c r="C7" s="238"/>
      <c r="D7" s="11" t="s">
        <v>5</v>
      </c>
      <c r="E7" s="12" t="s">
        <v>6</v>
      </c>
      <c r="F7" s="13" t="s">
        <v>7</v>
      </c>
      <c r="G7" s="11" t="s">
        <v>45</v>
      </c>
      <c r="H7" s="12" t="s">
        <v>129</v>
      </c>
      <c r="I7" s="13" t="s">
        <v>8</v>
      </c>
      <c r="J7" s="241"/>
    </row>
    <row r="8" spans="1:10" ht="15.6" x14ac:dyDescent="0.25">
      <c r="A8" s="5">
        <v>1</v>
      </c>
      <c r="B8" s="6">
        <v>2</v>
      </c>
      <c r="C8" s="7">
        <v>3</v>
      </c>
      <c r="D8" s="5">
        <v>4</v>
      </c>
      <c r="E8" s="6">
        <v>5</v>
      </c>
      <c r="F8" s="3">
        <v>6</v>
      </c>
      <c r="G8" s="5">
        <v>7</v>
      </c>
      <c r="H8" s="6">
        <v>8</v>
      </c>
      <c r="I8" s="3">
        <v>9</v>
      </c>
      <c r="J8" s="3">
        <v>10</v>
      </c>
    </row>
    <row r="9" spans="1:10" s="25" customFormat="1" ht="15.6" x14ac:dyDescent="0.25">
      <c r="A9" s="222" t="s">
        <v>46</v>
      </c>
      <c r="B9" s="225" t="s">
        <v>179</v>
      </c>
      <c r="C9" s="37" t="s">
        <v>9</v>
      </c>
      <c r="D9" s="38">
        <v>702</v>
      </c>
      <c r="E9" s="38" t="s">
        <v>47</v>
      </c>
      <c r="F9" s="39" t="s">
        <v>48</v>
      </c>
      <c r="G9" s="40">
        <f>SUM(G10:G14)</f>
        <v>149192.09999999998</v>
      </c>
      <c r="H9" s="40">
        <f>SUM(H10:H14)</f>
        <v>148880.90000000002</v>
      </c>
      <c r="I9" s="41">
        <f>H9/G9</f>
        <v>0.99791409866876357</v>
      </c>
      <c r="J9" s="4"/>
    </row>
    <row r="10" spans="1:10" s="25" customFormat="1" ht="22.8" x14ac:dyDescent="0.25">
      <c r="A10" s="223"/>
      <c r="B10" s="226"/>
      <c r="C10" s="42" t="s">
        <v>13</v>
      </c>
      <c r="D10" s="38">
        <v>702</v>
      </c>
      <c r="E10" s="38" t="s">
        <v>47</v>
      </c>
      <c r="F10" s="39" t="s">
        <v>48</v>
      </c>
      <c r="G10" s="43">
        <f>G16+G21+G44</f>
        <v>1995.8999999999999</v>
      </c>
      <c r="H10" s="43">
        <f>H16+H21+H44</f>
        <v>1995.8999999999999</v>
      </c>
      <c r="I10" s="44">
        <f t="shared" ref="I10:I15" si="0">H10/G10</f>
        <v>1</v>
      </c>
      <c r="J10" s="45"/>
    </row>
    <row r="11" spans="1:10" s="25" customFormat="1" ht="34.200000000000003" x14ac:dyDescent="0.25">
      <c r="A11" s="223"/>
      <c r="B11" s="226"/>
      <c r="C11" s="46" t="s">
        <v>15</v>
      </c>
      <c r="D11" s="38">
        <v>702</v>
      </c>
      <c r="E11" s="38" t="s">
        <v>47</v>
      </c>
      <c r="F11" s="39" t="s">
        <v>48</v>
      </c>
      <c r="G11" s="43">
        <f>G22</f>
        <v>9128</v>
      </c>
      <c r="H11" s="43">
        <f>H22</f>
        <v>9128</v>
      </c>
      <c r="I11" s="44">
        <f t="shared" si="0"/>
        <v>1</v>
      </c>
      <c r="J11" s="47"/>
    </row>
    <row r="12" spans="1:10" s="25" customFormat="1" ht="15.6" x14ac:dyDescent="0.25">
      <c r="A12" s="223"/>
      <c r="B12" s="226"/>
      <c r="C12" s="46" t="str">
        <f>C48</f>
        <v>комитет КСЭРТ</v>
      </c>
      <c r="D12" s="38">
        <v>702</v>
      </c>
      <c r="E12" s="38" t="s">
        <v>47</v>
      </c>
      <c r="F12" s="39" t="s">
        <v>48</v>
      </c>
      <c r="G12" s="43">
        <f>G46+G48</f>
        <v>29552.7</v>
      </c>
      <c r="H12" s="43">
        <f>H46+H48</f>
        <v>29241.5</v>
      </c>
      <c r="I12" s="44">
        <f t="shared" si="0"/>
        <v>0.98946965928663033</v>
      </c>
      <c r="J12" s="49"/>
    </row>
    <row r="13" spans="1:10" s="25" customFormat="1" ht="15.6" x14ac:dyDescent="0.25">
      <c r="A13" s="223"/>
      <c r="B13" s="226"/>
      <c r="C13" s="206" t="s">
        <v>159</v>
      </c>
      <c r="D13" s="38">
        <v>702</v>
      </c>
      <c r="E13" s="38" t="s">
        <v>47</v>
      </c>
      <c r="F13" s="39" t="s">
        <v>48</v>
      </c>
      <c r="G13" s="43">
        <f>G29</f>
        <v>38916.199999999997</v>
      </c>
      <c r="H13" s="43">
        <f>H29</f>
        <v>38916.199999999997</v>
      </c>
      <c r="I13" s="44">
        <f t="shared" si="0"/>
        <v>1</v>
      </c>
      <c r="J13" s="49"/>
    </row>
    <row r="14" spans="1:10" s="25" customFormat="1" ht="26.4" x14ac:dyDescent="0.25">
      <c r="A14" s="224"/>
      <c r="B14" s="227"/>
      <c r="C14" s="48" t="s">
        <v>17</v>
      </c>
      <c r="D14" s="38">
        <v>702</v>
      </c>
      <c r="E14" s="38" t="s">
        <v>47</v>
      </c>
      <c r="F14" s="39" t="s">
        <v>48</v>
      </c>
      <c r="G14" s="43">
        <f>G30</f>
        <v>69599.3</v>
      </c>
      <c r="H14" s="43">
        <f>H30</f>
        <v>69599.3</v>
      </c>
      <c r="I14" s="44">
        <f t="shared" si="0"/>
        <v>1</v>
      </c>
      <c r="J14" s="49"/>
    </row>
    <row r="15" spans="1:10" s="28" customFormat="1" ht="14.4" x14ac:dyDescent="0.3">
      <c r="A15" s="228" t="s">
        <v>49</v>
      </c>
      <c r="B15" s="30" t="s">
        <v>10</v>
      </c>
      <c r="C15" s="50" t="s">
        <v>11</v>
      </c>
      <c r="D15" s="51">
        <v>702</v>
      </c>
      <c r="E15" s="52" t="s">
        <v>47</v>
      </c>
      <c r="F15" s="53" t="s">
        <v>50</v>
      </c>
      <c r="G15" s="54">
        <f>G16</f>
        <v>1554.6</v>
      </c>
      <c r="H15" s="55">
        <f>H16</f>
        <v>1554.6</v>
      </c>
      <c r="I15" s="56">
        <f t="shared" si="0"/>
        <v>1</v>
      </c>
      <c r="J15" s="31"/>
    </row>
    <row r="16" spans="1:10" s="28" customFormat="1" ht="43.2" x14ac:dyDescent="0.3">
      <c r="A16" s="228"/>
      <c r="B16" s="30" t="s">
        <v>180</v>
      </c>
      <c r="C16" s="57" t="s">
        <v>13</v>
      </c>
      <c r="D16" s="52">
        <v>702</v>
      </c>
      <c r="E16" s="52" t="s">
        <v>47</v>
      </c>
      <c r="F16" s="58" t="s">
        <v>50</v>
      </c>
      <c r="G16" s="59">
        <f>SUM(G17:G19)</f>
        <v>1554.6</v>
      </c>
      <c r="H16" s="60">
        <f>SUM(H17:H19)</f>
        <v>1554.6</v>
      </c>
      <c r="I16" s="61">
        <f t="shared" ref="I16:I49" si="1">H16/G16</f>
        <v>1</v>
      </c>
      <c r="J16" s="35"/>
    </row>
    <row r="17" spans="1:10" s="32" customFormat="1" ht="69" x14ac:dyDescent="0.25">
      <c r="A17" s="148" t="s">
        <v>51</v>
      </c>
      <c r="B17" s="75" t="s">
        <v>108</v>
      </c>
      <c r="C17" s="149" t="s">
        <v>13</v>
      </c>
      <c r="D17" s="150">
        <v>702</v>
      </c>
      <c r="E17" s="151" t="s">
        <v>117</v>
      </c>
      <c r="F17" s="152" t="s">
        <v>52</v>
      </c>
      <c r="G17" s="153">
        <v>81.8</v>
      </c>
      <c r="H17" s="136">
        <v>81.8</v>
      </c>
      <c r="I17" s="137">
        <f t="shared" si="1"/>
        <v>1</v>
      </c>
      <c r="J17" s="138"/>
    </row>
    <row r="18" spans="1:10" s="32" customFormat="1" ht="41.4" x14ac:dyDescent="0.25">
      <c r="A18" s="144" t="s">
        <v>53</v>
      </c>
      <c r="B18" s="183" t="s">
        <v>109</v>
      </c>
      <c r="C18" s="89" t="s">
        <v>13</v>
      </c>
      <c r="D18" s="90">
        <v>702</v>
      </c>
      <c r="E18" s="73" t="s">
        <v>117</v>
      </c>
      <c r="F18" s="73" t="s">
        <v>54</v>
      </c>
      <c r="G18" s="79">
        <v>30</v>
      </c>
      <c r="H18" s="79">
        <v>30</v>
      </c>
      <c r="I18" s="173">
        <f t="shared" si="1"/>
        <v>1</v>
      </c>
      <c r="J18" s="89"/>
    </row>
    <row r="19" spans="1:10" s="32" customFormat="1" ht="69" x14ac:dyDescent="0.25">
      <c r="A19" s="145" t="s">
        <v>55</v>
      </c>
      <c r="B19" s="75" t="s">
        <v>110</v>
      </c>
      <c r="C19" s="149" t="s">
        <v>13</v>
      </c>
      <c r="D19" s="150">
        <v>702</v>
      </c>
      <c r="E19" s="151" t="s">
        <v>117</v>
      </c>
      <c r="F19" s="152" t="s">
        <v>56</v>
      </c>
      <c r="G19" s="153">
        <v>1442.8</v>
      </c>
      <c r="H19" s="136">
        <v>1442.8</v>
      </c>
      <c r="I19" s="137">
        <f t="shared" si="1"/>
        <v>1</v>
      </c>
      <c r="J19" s="138"/>
    </row>
    <row r="20" spans="1:10" s="32" customFormat="1" ht="16.2" x14ac:dyDescent="0.25">
      <c r="A20" s="219" t="s">
        <v>57</v>
      </c>
      <c r="B20" s="30" t="s">
        <v>14</v>
      </c>
      <c r="C20" s="57" t="s">
        <v>11</v>
      </c>
      <c r="D20" s="52">
        <v>702</v>
      </c>
      <c r="E20" s="53" t="s">
        <v>47</v>
      </c>
      <c r="F20" s="64" t="s">
        <v>58</v>
      </c>
      <c r="G20" s="59">
        <f>G21+G22</f>
        <v>9569.2999999999993</v>
      </c>
      <c r="H20" s="60">
        <f>H21+H22</f>
        <v>9569.2999999999993</v>
      </c>
      <c r="I20" s="61">
        <f t="shared" si="1"/>
        <v>1</v>
      </c>
      <c r="J20" s="33"/>
    </row>
    <row r="21" spans="1:10" s="28" customFormat="1" ht="27.6" x14ac:dyDescent="0.3">
      <c r="A21" s="220"/>
      <c r="B21" s="229" t="s">
        <v>181</v>
      </c>
      <c r="C21" s="65" t="s">
        <v>13</v>
      </c>
      <c r="D21" s="53">
        <v>702</v>
      </c>
      <c r="E21" s="66" t="s">
        <v>47</v>
      </c>
      <c r="F21" s="64" t="s">
        <v>58</v>
      </c>
      <c r="G21" s="60">
        <f>G23+G24+G26+G27</f>
        <v>441.29999999999995</v>
      </c>
      <c r="H21" s="60">
        <f>H23+H24+H26+H27</f>
        <v>441.29999999999995</v>
      </c>
      <c r="I21" s="67">
        <f t="shared" si="1"/>
        <v>1</v>
      </c>
      <c r="J21" s="68"/>
    </row>
    <row r="22" spans="1:10" s="28" customFormat="1" ht="41.4" x14ac:dyDescent="0.3">
      <c r="A22" s="221"/>
      <c r="B22" s="230"/>
      <c r="C22" s="50" t="s">
        <v>15</v>
      </c>
      <c r="D22" s="51">
        <v>702</v>
      </c>
      <c r="E22" s="69" t="s">
        <v>47</v>
      </c>
      <c r="F22" s="64" t="s">
        <v>58</v>
      </c>
      <c r="G22" s="54">
        <f>G25</f>
        <v>9128</v>
      </c>
      <c r="H22" s="70">
        <f>H25</f>
        <v>9128</v>
      </c>
      <c r="I22" s="71">
        <f t="shared" si="1"/>
        <v>1</v>
      </c>
      <c r="J22" s="34"/>
    </row>
    <row r="23" spans="1:10" s="32" customFormat="1" ht="96.6" x14ac:dyDescent="0.25">
      <c r="A23" s="174" t="s">
        <v>59</v>
      </c>
      <c r="B23" s="75" t="s">
        <v>111</v>
      </c>
      <c r="C23" s="175" t="s">
        <v>13</v>
      </c>
      <c r="D23" s="90">
        <v>702</v>
      </c>
      <c r="E23" s="90">
        <v>1102</v>
      </c>
      <c r="F23" s="73" t="s">
        <v>60</v>
      </c>
      <c r="G23" s="79">
        <v>402.9</v>
      </c>
      <c r="H23" s="79">
        <v>402.9</v>
      </c>
      <c r="I23" s="173">
        <f t="shared" si="1"/>
        <v>1</v>
      </c>
      <c r="J23" s="175"/>
    </row>
    <row r="24" spans="1:10" s="32" customFormat="1" ht="69" x14ac:dyDescent="0.25">
      <c r="A24" s="144" t="s">
        <v>61</v>
      </c>
      <c r="B24" s="63" t="s">
        <v>35</v>
      </c>
      <c r="C24" s="149" t="s">
        <v>13</v>
      </c>
      <c r="D24" s="150">
        <v>702</v>
      </c>
      <c r="E24" s="154">
        <v>1102</v>
      </c>
      <c r="F24" s="152" t="s">
        <v>62</v>
      </c>
      <c r="G24" s="153">
        <v>38.4</v>
      </c>
      <c r="H24" s="136">
        <v>38.4</v>
      </c>
      <c r="I24" s="137">
        <f t="shared" si="1"/>
        <v>1</v>
      </c>
      <c r="J24" s="138"/>
    </row>
    <row r="25" spans="1:10" s="32" customFormat="1" ht="82.8" x14ac:dyDescent="0.25">
      <c r="A25" s="174" t="s">
        <v>63</v>
      </c>
      <c r="B25" s="75" t="s">
        <v>112</v>
      </c>
      <c r="C25" s="89" t="s">
        <v>15</v>
      </c>
      <c r="D25" s="90">
        <v>702</v>
      </c>
      <c r="E25" s="90">
        <v>1102</v>
      </c>
      <c r="F25" s="73" t="s">
        <v>64</v>
      </c>
      <c r="G25" s="79">
        <v>9128</v>
      </c>
      <c r="H25" s="79">
        <v>9128</v>
      </c>
      <c r="I25" s="173">
        <f t="shared" si="1"/>
        <v>1</v>
      </c>
      <c r="J25" s="75"/>
    </row>
    <row r="26" spans="1:10" s="32" customFormat="1" ht="55.2" x14ac:dyDescent="0.25">
      <c r="A26" s="174" t="s">
        <v>65</v>
      </c>
      <c r="B26" s="75" t="s">
        <v>66</v>
      </c>
      <c r="C26" s="89" t="s">
        <v>13</v>
      </c>
      <c r="D26" s="90">
        <v>702</v>
      </c>
      <c r="E26" s="90" t="s">
        <v>47</v>
      </c>
      <c r="F26" s="73" t="s">
        <v>67</v>
      </c>
      <c r="G26" s="79"/>
      <c r="H26" s="79"/>
      <c r="I26" s="173"/>
      <c r="J26" s="75"/>
    </row>
    <row r="27" spans="1:10" s="32" customFormat="1" ht="27.6" x14ac:dyDescent="0.25">
      <c r="A27" s="74" t="s">
        <v>68</v>
      </c>
      <c r="B27" s="75" t="s">
        <v>69</v>
      </c>
      <c r="C27" s="76" t="s">
        <v>13</v>
      </c>
      <c r="D27" s="77">
        <v>702</v>
      </c>
      <c r="E27" s="72" t="s">
        <v>47</v>
      </c>
      <c r="F27" s="73" t="s">
        <v>70</v>
      </c>
      <c r="G27" s="78"/>
      <c r="H27" s="79"/>
      <c r="I27" s="80" t="e">
        <f>H27/G27</f>
        <v>#DIV/0!</v>
      </c>
      <c r="J27" s="81"/>
    </row>
    <row r="28" spans="1:10" s="28" customFormat="1" ht="14.4" customHeight="1" x14ac:dyDescent="0.3">
      <c r="A28" s="219" t="s">
        <v>71</v>
      </c>
      <c r="B28" s="82" t="s">
        <v>16</v>
      </c>
      <c r="C28" s="83" t="s">
        <v>11</v>
      </c>
      <c r="D28" s="52">
        <v>702</v>
      </c>
      <c r="E28" s="52" t="s">
        <v>47</v>
      </c>
      <c r="F28" s="66" t="s">
        <v>72</v>
      </c>
      <c r="G28" s="84">
        <f>G30</f>
        <v>69599.3</v>
      </c>
      <c r="H28" s="60">
        <f>H30</f>
        <v>69599.3</v>
      </c>
      <c r="I28" s="85">
        <f t="shared" si="1"/>
        <v>1</v>
      </c>
      <c r="J28" s="36"/>
    </row>
    <row r="29" spans="1:10" s="28" customFormat="1" ht="28.8" customHeight="1" x14ac:dyDescent="0.3">
      <c r="A29" s="220"/>
      <c r="B29" s="231" t="s">
        <v>182</v>
      </c>
      <c r="C29" s="65" t="s">
        <v>159</v>
      </c>
      <c r="D29" s="52">
        <v>702</v>
      </c>
      <c r="E29" s="52" t="s">
        <v>47</v>
      </c>
      <c r="F29" s="207" t="s">
        <v>48</v>
      </c>
      <c r="G29" s="84">
        <f>G35</f>
        <v>38916.199999999997</v>
      </c>
      <c r="H29" s="84">
        <f>H35</f>
        <v>38916.199999999997</v>
      </c>
      <c r="I29" s="85">
        <f t="shared" si="1"/>
        <v>1</v>
      </c>
      <c r="J29" s="36"/>
    </row>
    <row r="30" spans="1:10" s="28" customFormat="1" ht="28.8" customHeight="1" x14ac:dyDescent="0.3">
      <c r="A30" s="221"/>
      <c r="B30" s="232"/>
      <c r="C30" s="86" t="s">
        <v>17</v>
      </c>
      <c r="D30" s="53">
        <v>702</v>
      </c>
      <c r="E30" s="53" t="s">
        <v>47</v>
      </c>
      <c r="F30" s="66" t="s">
        <v>72</v>
      </c>
      <c r="G30" s="60">
        <f>G31+G32+G33+G34+G36+G37+G38+G38+G39+G40+G41+G42+G43</f>
        <v>69599.3</v>
      </c>
      <c r="H30" s="60">
        <f>H31+H32+H33+H34+H36+H37+H38+H38+H39+H40+H41+H42+H43</f>
        <v>69599.3</v>
      </c>
      <c r="I30" s="67">
        <f t="shared" si="1"/>
        <v>1</v>
      </c>
      <c r="J30" s="87"/>
    </row>
    <row r="31" spans="1:10" s="32" customFormat="1" ht="69" x14ac:dyDescent="0.25">
      <c r="A31" s="144" t="s">
        <v>73</v>
      </c>
      <c r="B31" s="63" t="s">
        <v>37</v>
      </c>
      <c r="C31" s="149" t="s">
        <v>17</v>
      </c>
      <c r="D31" s="150">
        <v>702</v>
      </c>
      <c r="E31" s="151" t="s">
        <v>118</v>
      </c>
      <c r="F31" s="152" t="s">
        <v>74</v>
      </c>
      <c r="G31" s="153">
        <v>620</v>
      </c>
      <c r="H31" s="136">
        <v>620</v>
      </c>
      <c r="I31" s="137">
        <f t="shared" si="1"/>
        <v>1</v>
      </c>
      <c r="J31" s="138"/>
    </row>
    <row r="32" spans="1:10" s="32" customFormat="1" ht="55.2" x14ac:dyDescent="0.25">
      <c r="A32" s="174" t="s">
        <v>75</v>
      </c>
      <c r="B32" s="162" t="s">
        <v>38</v>
      </c>
      <c r="C32" s="175" t="s">
        <v>17</v>
      </c>
      <c r="D32" s="90">
        <v>702</v>
      </c>
      <c r="E32" s="73" t="s">
        <v>118</v>
      </c>
      <c r="F32" s="73" t="s">
        <v>76</v>
      </c>
      <c r="G32" s="176">
        <v>18.2</v>
      </c>
      <c r="H32" s="176">
        <v>18.2</v>
      </c>
      <c r="I32" s="173">
        <f t="shared" si="1"/>
        <v>1</v>
      </c>
      <c r="J32" s="175"/>
    </row>
    <row r="33" spans="1:10" s="32" customFormat="1" ht="124.2" hidden="1" x14ac:dyDescent="0.25">
      <c r="A33" s="166" t="s">
        <v>77</v>
      </c>
      <c r="B33" s="156" t="s">
        <v>113</v>
      </c>
      <c r="C33" s="175" t="s">
        <v>17</v>
      </c>
      <c r="D33" s="90">
        <v>702</v>
      </c>
      <c r="E33" s="73" t="s">
        <v>47</v>
      </c>
      <c r="F33" s="73" t="s">
        <v>79</v>
      </c>
      <c r="G33" s="176"/>
      <c r="H33" s="176"/>
      <c r="I33" s="173"/>
      <c r="J33" s="175"/>
    </row>
    <row r="34" spans="1:10" s="32" customFormat="1" ht="27.6" x14ac:dyDescent="0.25">
      <c r="A34" s="145" t="s">
        <v>80</v>
      </c>
      <c r="B34" s="62" t="s">
        <v>114</v>
      </c>
      <c r="C34" s="147" t="s">
        <v>17</v>
      </c>
      <c r="D34" s="139">
        <v>702</v>
      </c>
      <c r="E34" s="140" t="s">
        <v>118</v>
      </c>
      <c r="F34" s="141" t="s">
        <v>81</v>
      </c>
      <c r="G34" s="142">
        <v>38114.1</v>
      </c>
      <c r="H34" s="143">
        <v>38114.1</v>
      </c>
      <c r="I34" s="134">
        <f t="shared" si="1"/>
        <v>1</v>
      </c>
      <c r="J34" s="135"/>
    </row>
    <row r="35" spans="1:10" s="32" customFormat="1" ht="27.6" x14ac:dyDescent="0.25">
      <c r="A35" s="145" t="s">
        <v>82</v>
      </c>
      <c r="B35" s="62" t="s">
        <v>40</v>
      </c>
      <c r="C35" s="147" t="s">
        <v>159</v>
      </c>
      <c r="D35" s="139">
        <v>702</v>
      </c>
      <c r="E35" s="140" t="s">
        <v>119</v>
      </c>
      <c r="F35" s="141" t="s">
        <v>83</v>
      </c>
      <c r="G35" s="142">
        <v>38916.199999999997</v>
      </c>
      <c r="H35" s="143">
        <v>38916.199999999997</v>
      </c>
      <c r="I35" s="134">
        <f t="shared" si="1"/>
        <v>1</v>
      </c>
      <c r="J35" s="135"/>
    </row>
    <row r="36" spans="1:10" s="32" customFormat="1" ht="41.4" x14ac:dyDescent="0.25">
      <c r="A36" s="174" t="s">
        <v>84</v>
      </c>
      <c r="B36" s="205" t="s">
        <v>85</v>
      </c>
      <c r="C36" s="89" t="s">
        <v>17</v>
      </c>
      <c r="D36" s="90">
        <v>702</v>
      </c>
      <c r="E36" s="73" t="s">
        <v>47</v>
      </c>
      <c r="F36" s="73" t="s">
        <v>86</v>
      </c>
      <c r="G36" s="91">
        <v>51.8</v>
      </c>
      <c r="H36" s="91">
        <v>51.8</v>
      </c>
      <c r="I36" s="173">
        <f t="shared" si="1"/>
        <v>1</v>
      </c>
      <c r="J36" s="75"/>
    </row>
    <row r="37" spans="1:10" s="32" customFormat="1" ht="27.6" hidden="1" x14ac:dyDescent="0.25">
      <c r="A37" s="174" t="s">
        <v>87</v>
      </c>
      <c r="B37" s="75" t="s">
        <v>115</v>
      </c>
      <c r="C37" s="175" t="s">
        <v>17</v>
      </c>
      <c r="D37" s="90">
        <v>702</v>
      </c>
      <c r="E37" s="73" t="s">
        <v>47</v>
      </c>
      <c r="F37" s="73" t="s">
        <v>88</v>
      </c>
      <c r="G37" s="79"/>
      <c r="H37" s="79"/>
      <c r="I37" s="173"/>
      <c r="J37" s="175"/>
    </row>
    <row r="38" spans="1:10" s="32" customFormat="1" ht="69" hidden="1" x14ac:dyDescent="0.25">
      <c r="A38" s="174" t="s">
        <v>89</v>
      </c>
      <c r="B38" s="162" t="s">
        <v>102</v>
      </c>
      <c r="C38" s="175" t="s">
        <v>17</v>
      </c>
      <c r="D38" s="90">
        <v>702</v>
      </c>
      <c r="E38" s="73" t="s">
        <v>118</v>
      </c>
      <c r="F38" s="73" t="s">
        <v>90</v>
      </c>
      <c r="G38" s="79"/>
      <c r="H38" s="79"/>
      <c r="I38" s="173"/>
      <c r="J38" s="175"/>
    </row>
    <row r="39" spans="1:10" s="32" customFormat="1" ht="41.4" hidden="1" x14ac:dyDescent="0.25">
      <c r="A39" s="174" t="s">
        <v>91</v>
      </c>
      <c r="B39" s="75" t="s">
        <v>101</v>
      </c>
      <c r="C39" s="175" t="s">
        <v>17</v>
      </c>
      <c r="D39" s="90">
        <v>702</v>
      </c>
      <c r="E39" s="73" t="s">
        <v>47</v>
      </c>
      <c r="F39" s="73" t="s">
        <v>92</v>
      </c>
      <c r="G39" s="79"/>
      <c r="H39" s="79"/>
      <c r="I39" s="173"/>
      <c r="J39" s="95"/>
    </row>
    <row r="40" spans="1:10" s="32" customFormat="1" ht="27.6" x14ac:dyDescent="0.25">
      <c r="A40" s="92" t="s">
        <v>93</v>
      </c>
      <c r="B40" s="63" t="s">
        <v>170</v>
      </c>
      <c r="C40" s="93" t="s">
        <v>17</v>
      </c>
      <c r="D40" s="154">
        <v>702</v>
      </c>
      <c r="E40" s="151" t="s">
        <v>118</v>
      </c>
      <c r="F40" s="151" t="s">
        <v>94</v>
      </c>
      <c r="G40" s="136">
        <v>21220.6</v>
      </c>
      <c r="H40" s="136">
        <v>21220.6</v>
      </c>
      <c r="I40" s="173">
        <f t="shared" si="1"/>
        <v>1</v>
      </c>
      <c r="J40" s="177"/>
    </row>
    <row r="41" spans="1:10" s="32" customFormat="1" ht="179.4" x14ac:dyDescent="0.25">
      <c r="A41" s="145" t="s">
        <v>95</v>
      </c>
      <c r="B41" s="62" t="s">
        <v>41</v>
      </c>
      <c r="C41" s="133" t="s">
        <v>17</v>
      </c>
      <c r="D41" s="146">
        <v>702</v>
      </c>
      <c r="E41" s="140" t="s">
        <v>118</v>
      </c>
      <c r="F41" s="140" t="s">
        <v>96</v>
      </c>
      <c r="G41" s="143">
        <v>4000</v>
      </c>
      <c r="H41" s="143">
        <v>4000</v>
      </c>
      <c r="I41" s="94">
        <f t="shared" si="1"/>
        <v>1</v>
      </c>
      <c r="J41" s="155"/>
    </row>
    <row r="42" spans="1:10" s="32" customFormat="1" ht="27.6" hidden="1" x14ac:dyDescent="0.25">
      <c r="A42" s="89" t="s">
        <v>97</v>
      </c>
      <c r="B42" s="75" t="s">
        <v>42</v>
      </c>
      <c r="C42" s="89" t="s">
        <v>17</v>
      </c>
      <c r="D42" s="95">
        <v>702</v>
      </c>
      <c r="E42" s="96" t="s">
        <v>47</v>
      </c>
      <c r="F42" s="73" t="s">
        <v>98</v>
      </c>
      <c r="G42" s="97"/>
      <c r="H42" s="97"/>
      <c r="I42" s="184"/>
      <c r="J42" s="75"/>
    </row>
    <row r="43" spans="1:10" s="32" customFormat="1" ht="41.4" x14ac:dyDescent="0.25">
      <c r="A43" s="89" t="s">
        <v>99</v>
      </c>
      <c r="B43" s="162" t="s">
        <v>124</v>
      </c>
      <c r="C43" s="89" t="s">
        <v>17</v>
      </c>
      <c r="D43" s="95">
        <v>702</v>
      </c>
      <c r="E43" s="96" t="s">
        <v>125</v>
      </c>
      <c r="F43" s="73" t="s">
        <v>126</v>
      </c>
      <c r="G43" s="97">
        <v>5574.6</v>
      </c>
      <c r="H43" s="97">
        <v>5574.6</v>
      </c>
      <c r="I43" s="184">
        <f t="shared" si="1"/>
        <v>1</v>
      </c>
      <c r="J43" s="75"/>
    </row>
    <row r="44" spans="1:10" s="32" customFormat="1" ht="86.4" x14ac:dyDescent="0.25">
      <c r="A44" s="164" t="s">
        <v>103</v>
      </c>
      <c r="B44" s="157" t="s">
        <v>183</v>
      </c>
      <c r="C44" s="65" t="s">
        <v>13</v>
      </c>
      <c r="D44" s="158">
        <v>702</v>
      </c>
      <c r="E44" s="159" t="s">
        <v>47</v>
      </c>
      <c r="F44" s="160" t="s">
        <v>104</v>
      </c>
      <c r="G44" s="161">
        <f>SUM(G45)</f>
        <v>0</v>
      </c>
      <c r="H44" s="161">
        <f>SUM(H45)</f>
        <v>0</v>
      </c>
      <c r="I44" s="184">
        <v>0</v>
      </c>
      <c r="J44" s="87"/>
    </row>
    <row r="45" spans="1:10" s="32" customFormat="1" ht="69" x14ac:dyDescent="0.25">
      <c r="A45" s="166" t="s">
        <v>105</v>
      </c>
      <c r="B45" s="162" t="s">
        <v>106</v>
      </c>
      <c r="C45" s="89" t="s">
        <v>13</v>
      </c>
      <c r="D45" s="95">
        <v>702</v>
      </c>
      <c r="E45" s="96" t="s">
        <v>47</v>
      </c>
      <c r="F45" s="73" t="s">
        <v>107</v>
      </c>
      <c r="G45" s="163"/>
      <c r="H45" s="163"/>
      <c r="I45" s="184"/>
      <c r="J45" s="75"/>
    </row>
    <row r="46" spans="1:10" s="28" customFormat="1" ht="69" x14ac:dyDescent="0.3">
      <c r="A46" s="217" t="s">
        <v>191</v>
      </c>
      <c r="B46" s="65" t="s">
        <v>197</v>
      </c>
      <c r="C46" s="65" t="s">
        <v>195</v>
      </c>
      <c r="D46" s="158">
        <v>702</v>
      </c>
      <c r="E46" s="159" t="s">
        <v>47</v>
      </c>
      <c r="F46" s="160" t="s">
        <v>187</v>
      </c>
      <c r="G46" s="161">
        <f>SUM(G47)</f>
        <v>0</v>
      </c>
      <c r="H46" s="161">
        <f>SUM(H47)</f>
        <v>0</v>
      </c>
      <c r="I46" s="218">
        <v>0</v>
      </c>
      <c r="J46" s="87"/>
    </row>
    <row r="47" spans="1:10" s="32" customFormat="1" ht="105.6" x14ac:dyDescent="0.25">
      <c r="A47" s="208" t="s">
        <v>192</v>
      </c>
      <c r="B47" s="210" t="s">
        <v>196</v>
      </c>
      <c r="C47" s="89" t="s">
        <v>195</v>
      </c>
      <c r="D47" s="95">
        <v>702</v>
      </c>
      <c r="E47" s="96" t="s">
        <v>47</v>
      </c>
      <c r="F47" s="73" t="s">
        <v>189</v>
      </c>
      <c r="G47" s="163"/>
      <c r="H47" s="163"/>
      <c r="I47" s="184"/>
      <c r="J47" s="75"/>
    </row>
    <row r="48" spans="1:10" s="28" customFormat="1" ht="55.2" x14ac:dyDescent="0.3">
      <c r="A48" s="217" t="s">
        <v>193</v>
      </c>
      <c r="B48" s="211" t="s">
        <v>198</v>
      </c>
      <c r="C48" s="65" t="s">
        <v>195</v>
      </c>
      <c r="D48" s="158">
        <v>702</v>
      </c>
      <c r="E48" s="159" t="s">
        <v>47</v>
      </c>
      <c r="F48" s="160" t="s">
        <v>188</v>
      </c>
      <c r="G48" s="161">
        <f>SUM(G49)</f>
        <v>29552.7</v>
      </c>
      <c r="H48" s="161">
        <f>SUM(H49)</f>
        <v>29241.5</v>
      </c>
      <c r="I48" s="218">
        <f t="shared" si="1"/>
        <v>0.98946965928663033</v>
      </c>
      <c r="J48" s="87"/>
    </row>
    <row r="49" spans="1:10" s="32" customFormat="1" ht="52.8" x14ac:dyDescent="0.25">
      <c r="A49" s="208" t="s">
        <v>194</v>
      </c>
      <c r="B49" s="210" t="s">
        <v>199</v>
      </c>
      <c r="C49" s="89" t="s">
        <v>195</v>
      </c>
      <c r="D49" s="95">
        <v>702</v>
      </c>
      <c r="E49" s="96" t="s">
        <v>47</v>
      </c>
      <c r="F49" s="73" t="s">
        <v>190</v>
      </c>
      <c r="G49" s="163">
        <v>29552.7</v>
      </c>
      <c r="H49" s="163">
        <v>29241.5</v>
      </c>
      <c r="I49" s="184">
        <f t="shared" si="1"/>
        <v>0.98946965928663033</v>
      </c>
      <c r="J49" s="75"/>
    </row>
    <row r="50" spans="1:10" s="9" customFormat="1" ht="15.6" hidden="1" x14ac:dyDescent="0.25">
      <c r="A50" s="10" t="s">
        <v>121</v>
      </c>
    </row>
    <row r="51" spans="1:10" s="9" customFormat="1" ht="15.6" hidden="1" x14ac:dyDescent="0.25">
      <c r="A51" s="10" t="s">
        <v>122</v>
      </c>
    </row>
    <row r="52" spans="1:10" s="9" customFormat="1" ht="15.6" hidden="1" x14ac:dyDescent="0.25">
      <c r="A52" s="10" t="s">
        <v>123</v>
      </c>
    </row>
    <row r="53" spans="1:10" s="9" customFormat="1" ht="15.6" hidden="1" x14ac:dyDescent="0.25">
      <c r="A53" s="10" t="s">
        <v>131</v>
      </c>
    </row>
    <row r="54" spans="1:10" ht="31.95" customHeight="1" x14ac:dyDescent="0.3">
      <c r="A54" s="8" t="s">
        <v>18</v>
      </c>
    </row>
    <row r="55" spans="1:10" ht="15.6" x14ac:dyDescent="0.25">
      <c r="A55" s="1"/>
    </row>
  </sheetData>
  <autoFilter ref="A8:J54"/>
  <mergeCells count="17">
    <mergeCell ref="A1:J1"/>
    <mergeCell ref="A2:J2"/>
    <mergeCell ref="A3:J3"/>
    <mergeCell ref="A4:J4"/>
    <mergeCell ref="A6:A7"/>
    <mergeCell ref="B6:B7"/>
    <mergeCell ref="C6:C7"/>
    <mergeCell ref="D6:F6"/>
    <mergeCell ref="G6:I6"/>
    <mergeCell ref="J6:J7"/>
    <mergeCell ref="A28:A30"/>
    <mergeCell ref="A9:A14"/>
    <mergeCell ref="B9:B14"/>
    <mergeCell ref="A15:A16"/>
    <mergeCell ref="A20:A22"/>
    <mergeCell ref="B21:B22"/>
    <mergeCell ref="B29:B30"/>
  </mergeCells>
  <pageMargins left="0.70866141732283472" right="0" top="0.7480314960629921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11" zoomScaleNormal="100" workbookViewId="0">
      <selection activeCell="H22" sqref="H22"/>
    </sheetView>
  </sheetViews>
  <sheetFormatPr defaultRowHeight="14.4" x14ac:dyDescent="0.3"/>
  <cols>
    <col min="1" max="1" width="7.33203125" customWidth="1"/>
    <col min="2" max="2" width="54.109375" customWidth="1"/>
    <col min="3" max="3" width="22.6640625" customWidth="1"/>
    <col min="4" max="4" width="9" bestFit="1" customWidth="1"/>
    <col min="5" max="5" width="13.44140625" bestFit="1" customWidth="1"/>
    <col min="6" max="8" width="12" bestFit="1" customWidth="1"/>
    <col min="257" max="257" width="3.6640625" bestFit="1" customWidth="1"/>
    <col min="258" max="258" width="54.109375" customWidth="1"/>
    <col min="259" max="259" width="22.6640625" customWidth="1"/>
    <col min="261" max="261" width="11.33203125" customWidth="1"/>
    <col min="262" max="263" width="10.6640625" bestFit="1" customWidth="1"/>
    <col min="513" max="513" width="3.6640625" bestFit="1" customWidth="1"/>
    <col min="514" max="514" width="54.109375" customWidth="1"/>
    <col min="515" max="515" width="22.6640625" customWidth="1"/>
    <col min="517" max="517" width="11.33203125" customWidth="1"/>
    <col min="518" max="519" width="10.6640625" bestFit="1" customWidth="1"/>
    <col min="769" max="769" width="3.6640625" bestFit="1" customWidth="1"/>
    <col min="770" max="770" width="54.109375" customWidth="1"/>
    <col min="771" max="771" width="22.6640625" customWidth="1"/>
    <col min="773" max="773" width="11.33203125" customWidth="1"/>
    <col min="774" max="775" width="10.6640625" bestFit="1" customWidth="1"/>
    <col min="1025" max="1025" width="3.6640625" bestFit="1" customWidth="1"/>
    <col min="1026" max="1026" width="54.109375" customWidth="1"/>
    <col min="1027" max="1027" width="22.6640625" customWidth="1"/>
    <col min="1029" max="1029" width="11.33203125" customWidth="1"/>
    <col min="1030" max="1031" width="10.6640625" bestFit="1" customWidth="1"/>
    <col min="1281" max="1281" width="3.6640625" bestFit="1" customWidth="1"/>
    <col min="1282" max="1282" width="54.109375" customWidth="1"/>
    <col min="1283" max="1283" width="22.6640625" customWidth="1"/>
    <col min="1285" max="1285" width="11.33203125" customWidth="1"/>
    <col min="1286" max="1287" width="10.6640625" bestFit="1" customWidth="1"/>
    <col min="1537" max="1537" width="3.6640625" bestFit="1" customWidth="1"/>
    <col min="1538" max="1538" width="54.109375" customWidth="1"/>
    <col min="1539" max="1539" width="22.6640625" customWidth="1"/>
    <col min="1541" max="1541" width="11.33203125" customWidth="1"/>
    <col min="1542" max="1543" width="10.6640625" bestFit="1" customWidth="1"/>
    <col min="1793" max="1793" width="3.6640625" bestFit="1" customWidth="1"/>
    <col min="1794" max="1794" width="54.109375" customWidth="1"/>
    <col min="1795" max="1795" width="22.6640625" customWidth="1"/>
    <col min="1797" max="1797" width="11.33203125" customWidth="1"/>
    <col min="1798" max="1799" width="10.6640625" bestFit="1" customWidth="1"/>
    <col min="2049" max="2049" width="3.6640625" bestFit="1" customWidth="1"/>
    <col min="2050" max="2050" width="54.109375" customWidth="1"/>
    <col min="2051" max="2051" width="22.6640625" customWidth="1"/>
    <col min="2053" max="2053" width="11.33203125" customWidth="1"/>
    <col min="2054" max="2055" width="10.6640625" bestFit="1" customWidth="1"/>
    <col min="2305" max="2305" width="3.6640625" bestFit="1" customWidth="1"/>
    <col min="2306" max="2306" width="54.109375" customWidth="1"/>
    <col min="2307" max="2307" width="22.6640625" customWidth="1"/>
    <col min="2309" max="2309" width="11.33203125" customWidth="1"/>
    <col min="2310" max="2311" width="10.6640625" bestFit="1" customWidth="1"/>
    <col min="2561" max="2561" width="3.6640625" bestFit="1" customWidth="1"/>
    <col min="2562" max="2562" width="54.109375" customWidth="1"/>
    <col min="2563" max="2563" width="22.6640625" customWidth="1"/>
    <col min="2565" max="2565" width="11.33203125" customWidth="1"/>
    <col min="2566" max="2567" width="10.6640625" bestFit="1" customWidth="1"/>
    <col min="2817" max="2817" width="3.6640625" bestFit="1" customWidth="1"/>
    <col min="2818" max="2818" width="54.109375" customWidth="1"/>
    <col min="2819" max="2819" width="22.6640625" customWidth="1"/>
    <col min="2821" max="2821" width="11.33203125" customWidth="1"/>
    <col min="2822" max="2823" width="10.6640625" bestFit="1" customWidth="1"/>
    <col min="3073" max="3073" width="3.6640625" bestFit="1" customWidth="1"/>
    <col min="3074" max="3074" width="54.109375" customWidth="1"/>
    <col min="3075" max="3075" width="22.6640625" customWidth="1"/>
    <col min="3077" max="3077" width="11.33203125" customWidth="1"/>
    <col min="3078" max="3079" width="10.6640625" bestFit="1" customWidth="1"/>
    <col min="3329" max="3329" width="3.6640625" bestFit="1" customWidth="1"/>
    <col min="3330" max="3330" width="54.109375" customWidth="1"/>
    <col min="3331" max="3331" width="22.6640625" customWidth="1"/>
    <col min="3333" max="3333" width="11.33203125" customWidth="1"/>
    <col min="3334" max="3335" width="10.6640625" bestFit="1" customWidth="1"/>
    <col min="3585" max="3585" width="3.6640625" bestFit="1" customWidth="1"/>
    <col min="3586" max="3586" width="54.109375" customWidth="1"/>
    <col min="3587" max="3587" width="22.6640625" customWidth="1"/>
    <col min="3589" max="3589" width="11.33203125" customWidth="1"/>
    <col min="3590" max="3591" width="10.6640625" bestFit="1" customWidth="1"/>
    <col min="3841" max="3841" width="3.6640625" bestFit="1" customWidth="1"/>
    <col min="3842" max="3842" width="54.109375" customWidth="1"/>
    <col min="3843" max="3843" width="22.6640625" customWidth="1"/>
    <col min="3845" max="3845" width="11.33203125" customWidth="1"/>
    <col min="3846" max="3847" width="10.6640625" bestFit="1" customWidth="1"/>
    <col min="4097" max="4097" width="3.6640625" bestFit="1" customWidth="1"/>
    <col min="4098" max="4098" width="54.109375" customWidth="1"/>
    <col min="4099" max="4099" width="22.6640625" customWidth="1"/>
    <col min="4101" max="4101" width="11.33203125" customWidth="1"/>
    <col min="4102" max="4103" width="10.6640625" bestFit="1" customWidth="1"/>
    <col min="4353" max="4353" width="3.6640625" bestFit="1" customWidth="1"/>
    <col min="4354" max="4354" width="54.109375" customWidth="1"/>
    <col min="4355" max="4355" width="22.6640625" customWidth="1"/>
    <col min="4357" max="4357" width="11.33203125" customWidth="1"/>
    <col min="4358" max="4359" width="10.6640625" bestFit="1" customWidth="1"/>
    <col min="4609" max="4609" width="3.6640625" bestFit="1" customWidth="1"/>
    <col min="4610" max="4610" width="54.109375" customWidth="1"/>
    <col min="4611" max="4611" width="22.6640625" customWidth="1"/>
    <col min="4613" max="4613" width="11.33203125" customWidth="1"/>
    <col min="4614" max="4615" width="10.6640625" bestFit="1" customWidth="1"/>
    <col min="4865" max="4865" width="3.6640625" bestFit="1" customWidth="1"/>
    <col min="4866" max="4866" width="54.109375" customWidth="1"/>
    <col min="4867" max="4867" width="22.6640625" customWidth="1"/>
    <col min="4869" max="4869" width="11.33203125" customWidth="1"/>
    <col min="4870" max="4871" width="10.6640625" bestFit="1" customWidth="1"/>
    <col min="5121" max="5121" width="3.6640625" bestFit="1" customWidth="1"/>
    <col min="5122" max="5122" width="54.109375" customWidth="1"/>
    <col min="5123" max="5123" width="22.6640625" customWidth="1"/>
    <col min="5125" max="5125" width="11.33203125" customWidth="1"/>
    <col min="5126" max="5127" width="10.6640625" bestFit="1" customWidth="1"/>
    <col min="5377" max="5377" width="3.6640625" bestFit="1" customWidth="1"/>
    <col min="5378" max="5378" width="54.109375" customWidth="1"/>
    <col min="5379" max="5379" width="22.6640625" customWidth="1"/>
    <col min="5381" max="5381" width="11.33203125" customWidth="1"/>
    <col min="5382" max="5383" width="10.6640625" bestFit="1" customWidth="1"/>
    <col min="5633" max="5633" width="3.6640625" bestFit="1" customWidth="1"/>
    <col min="5634" max="5634" width="54.109375" customWidth="1"/>
    <col min="5635" max="5635" width="22.6640625" customWidth="1"/>
    <col min="5637" max="5637" width="11.33203125" customWidth="1"/>
    <col min="5638" max="5639" width="10.6640625" bestFit="1" customWidth="1"/>
    <col min="5889" max="5889" width="3.6640625" bestFit="1" customWidth="1"/>
    <col min="5890" max="5890" width="54.109375" customWidth="1"/>
    <col min="5891" max="5891" width="22.6640625" customWidth="1"/>
    <col min="5893" max="5893" width="11.33203125" customWidth="1"/>
    <col min="5894" max="5895" width="10.6640625" bestFit="1" customWidth="1"/>
    <col min="6145" max="6145" width="3.6640625" bestFit="1" customWidth="1"/>
    <col min="6146" max="6146" width="54.109375" customWidth="1"/>
    <col min="6147" max="6147" width="22.6640625" customWidth="1"/>
    <col min="6149" max="6149" width="11.33203125" customWidth="1"/>
    <col min="6150" max="6151" width="10.6640625" bestFit="1" customWidth="1"/>
    <col min="6401" max="6401" width="3.6640625" bestFit="1" customWidth="1"/>
    <col min="6402" max="6402" width="54.109375" customWidth="1"/>
    <col min="6403" max="6403" width="22.6640625" customWidth="1"/>
    <col min="6405" max="6405" width="11.33203125" customWidth="1"/>
    <col min="6406" max="6407" width="10.6640625" bestFit="1" customWidth="1"/>
    <col min="6657" max="6657" width="3.6640625" bestFit="1" customWidth="1"/>
    <col min="6658" max="6658" width="54.109375" customWidth="1"/>
    <col min="6659" max="6659" width="22.6640625" customWidth="1"/>
    <col min="6661" max="6661" width="11.33203125" customWidth="1"/>
    <col min="6662" max="6663" width="10.6640625" bestFit="1" customWidth="1"/>
    <col min="6913" max="6913" width="3.6640625" bestFit="1" customWidth="1"/>
    <col min="6914" max="6914" width="54.109375" customWidth="1"/>
    <col min="6915" max="6915" width="22.6640625" customWidth="1"/>
    <col min="6917" max="6917" width="11.33203125" customWidth="1"/>
    <col min="6918" max="6919" width="10.6640625" bestFit="1" customWidth="1"/>
    <col min="7169" max="7169" width="3.6640625" bestFit="1" customWidth="1"/>
    <col min="7170" max="7170" width="54.109375" customWidth="1"/>
    <col min="7171" max="7171" width="22.6640625" customWidth="1"/>
    <col min="7173" max="7173" width="11.33203125" customWidth="1"/>
    <col min="7174" max="7175" width="10.6640625" bestFit="1" customWidth="1"/>
    <col min="7425" max="7425" width="3.6640625" bestFit="1" customWidth="1"/>
    <col min="7426" max="7426" width="54.109375" customWidth="1"/>
    <col min="7427" max="7427" width="22.6640625" customWidth="1"/>
    <col min="7429" max="7429" width="11.33203125" customWidth="1"/>
    <col min="7430" max="7431" width="10.6640625" bestFit="1" customWidth="1"/>
    <col min="7681" max="7681" width="3.6640625" bestFit="1" customWidth="1"/>
    <col min="7682" max="7682" width="54.109375" customWidth="1"/>
    <col min="7683" max="7683" width="22.6640625" customWidth="1"/>
    <col min="7685" max="7685" width="11.33203125" customWidth="1"/>
    <col min="7686" max="7687" width="10.6640625" bestFit="1" customWidth="1"/>
    <col min="7937" max="7937" width="3.6640625" bestFit="1" customWidth="1"/>
    <col min="7938" max="7938" width="54.109375" customWidth="1"/>
    <col min="7939" max="7939" width="22.6640625" customWidth="1"/>
    <col min="7941" max="7941" width="11.33203125" customWidth="1"/>
    <col min="7942" max="7943" width="10.6640625" bestFit="1" customWidth="1"/>
    <col min="8193" max="8193" width="3.6640625" bestFit="1" customWidth="1"/>
    <col min="8194" max="8194" width="54.109375" customWidth="1"/>
    <col min="8195" max="8195" width="22.6640625" customWidth="1"/>
    <col min="8197" max="8197" width="11.33203125" customWidth="1"/>
    <col min="8198" max="8199" width="10.6640625" bestFit="1" customWidth="1"/>
    <col min="8449" max="8449" width="3.6640625" bestFit="1" customWidth="1"/>
    <col min="8450" max="8450" width="54.109375" customWidth="1"/>
    <col min="8451" max="8451" width="22.6640625" customWidth="1"/>
    <col min="8453" max="8453" width="11.33203125" customWidth="1"/>
    <col min="8454" max="8455" width="10.6640625" bestFit="1" customWidth="1"/>
    <col min="8705" max="8705" width="3.6640625" bestFit="1" customWidth="1"/>
    <col min="8706" max="8706" width="54.109375" customWidth="1"/>
    <col min="8707" max="8707" width="22.6640625" customWidth="1"/>
    <col min="8709" max="8709" width="11.33203125" customWidth="1"/>
    <col min="8710" max="8711" width="10.6640625" bestFit="1" customWidth="1"/>
    <col min="8961" max="8961" width="3.6640625" bestFit="1" customWidth="1"/>
    <col min="8962" max="8962" width="54.109375" customWidth="1"/>
    <col min="8963" max="8963" width="22.6640625" customWidth="1"/>
    <col min="8965" max="8965" width="11.33203125" customWidth="1"/>
    <col min="8966" max="8967" width="10.6640625" bestFit="1" customWidth="1"/>
    <col min="9217" max="9217" width="3.6640625" bestFit="1" customWidth="1"/>
    <col min="9218" max="9218" width="54.109375" customWidth="1"/>
    <col min="9219" max="9219" width="22.6640625" customWidth="1"/>
    <col min="9221" max="9221" width="11.33203125" customWidth="1"/>
    <col min="9222" max="9223" width="10.6640625" bestFit="1" customWidth="1"/>
    <col min="9473" max="9473" width="3.6640625" bestFit="1" customWidth="1"/>
    <col min="9474" max="9474" width="54.109375" customWidth="1"/>
    <col min="9475" max="9475" width="22.6640625" customWidth="1"/>
    <col min="9477" max="9477" width="11.33203125" customWidth="1"/>
    <col min="9478" max="9479" width="10.6640625" bestFit="1" customWidth="1"/>
    <col min="9729" max="9729" width="3.6640625" bestFit="1" customWidth="1"/>
    <col min="9730" max="9730" width="54.109375" customWidth="1"/>
    <col min="9731" max="9731" width="22.6640625" customWidth="1"/>
    <col min="9733" max="9733" width="11.33203125" customWidth="1"/>
    <col min="9734" max="9735" width="10.6640625" bestFit="1" customWidth="1"/>
    <col min="9985" max="9985" width="3.6640625" bestFit="1" customWidth="1"/>
    <col min="9986" max="9986" width="54.109375" customWidth="1"/>
    <col min="9987" max="9987" width="22.6640625" customWidth="1"/>
    <col min="9989" max="9989" width="11.33203125" customWidth="1"/>
    <col min="9990" max="9991" width="10.6640625" bestFit="1" customWidth="1"/>
    <col min="10241" max="10241" width="3.6640625" bestFit="1" customWidth="1"/>
    <col min="10242" max="10242" width="54.109375" customWidth="1"/>
    <col min="10243" max="10243" width="22.6640625" customWidth="1"/>
    <col min="10245" max="10245" width="11.33203125" customWidth="1"/>
    <col min="10246" max="10247" width="10.6640625" bestFit="1" customWidth="1"/>
    <col min="10497" max="10497" width="3.6640625" bestFit="1" customWidth="1"/>
    <col min="10498" max="10498" width="54.109375" customWidth="1"/>
    <col min="10499" max="10499" width="22.6640625" customWidth="1"/>
    <col min="10501" max="10501" width="11.33203125" customWidth="1"/>
    <col min="10502" max="10503" width="10.6640625" bestFit="1" customWidth="1"/>
    <col min="10753" max="10753" width="3.6640625" bestFit="1" customWidth="1"/>
    <col min="10754" max="10754" width="54.109375" customWidth="1"/>
    <col min="10755" max="10755" width="22.6640625" customWidth="1"/>
    <col min="10757" max="10757" width="11.33203125" customWidth="1"/>
    <col min="10758" max="10759" width="10.6640625" bestFit="1" customWidth="1"/>
    <col min="11009" max="11009" width="3.6640625" bestFit="1" customWidth="1"/>
    <col min="11010" max="11010" width="54.109375" customWidth="1"/>
    <col min="11011" max="11011" width="22.6640625" customWidth="1"/>
    <col min="11013" max="11013" width="11.33203125" customWidth="1"/>
    <col min="11014" max="11015" width="10.6640625" bestFit="1" customWidth="1"/>
    <col min="11265" max="11265" width="3.6640625" bestFit="1" customWidth="1"/>
    <col min="11266" max="11266" width="54.109375" customWidth="1"/>
    <col min="11267" max="11267" width="22.6640625" customWidth="1"/>
    <col min="11269" max="11269" width="11.33203125" customWidth="1"/>
    <col min="11270" max="11271" width="10.6640625" bestFit="1" customWidth="1"/>
    <col min="11521" max="11521" width="3.6640625" bestFit="1" customWidth="1"/>
    <col min="11522" max="11522" width="54.109375" customWidth="1"/>
    <col min="11523" max="11523" width="22.6640625" customWidth="1"/>
    <col min="11525" max="11525" width="11.33203125" customWidth="1"/>
    <col min="11526" max="11527" width="10.6640625" bestFit="1" customWidth="1"/>
    <col min="11777" max="11777" width="3.6640625" bestFit="1" customWidth="1"/>
    <col min="11778" max="11778" width="54.109375" customWidth="1"/>
    <col min="11779" max="11779" width="22.6640625" customWidth="1"/>
    <col min="11781" max="11781" width="11.33203125" customWidth="1"/>
    <col min="11782" max="11783" width="10.6640625" bestFit="1" customWidth="1"/>
    <col min="12033" max="12033" width="3.6640625" bestFit="1" customWidth="1"/>
    <col min="12034" max="12034" width="54.109375" customWidth="1"/>
    <col min="12035" max="12035" width="22.6640625" customWidth="1"/>
    <col min="12037" max="12037" width="11.33203125" customWidth="1"/>
    <col min="12038" max="12039" width="10.6640625" bestFit="1" customWidth="1"/>
    <col min="12289" max="12289" width="3.6640625" bestFit="1" customWidth="1"/>
    <col min="12290" max="12290" width="54.109375" customWidth="1"/>
    <col min="12291" max="12291" width="22.6640625" customWidth="1"/>
    <col min="12293" max="12293" width="11.33203125" customWidth="1"/>
    <col min="12294" max="12295" width="10.6640625" bestFit="1" customWidth="1"/>
    <col min="12545" max="12545" width="3.6640625" bestFit="1" customWidth="1"/>
    <col min="12546" max="12546" width="54.109375" customWidth="1"/>
    <col min="12547" max="12547" width="22.6640625" customWidth="1"/>
    <col min="12549" max="12549" width="11.33203125" customWidth="1"/>
    <col min="12550" max="12551" width="10.6640625" bestFit="1" customWidth="1"/>
    <col min="12801" max="12801" width="3.6640625" bestFit="1" customWidth="1"/>
    <col min="12802" max="12802" width="54.109375" customWidth="1"/>
    <col min="12803" max="12803" width="22.6640625" customWidth="1"/>
    <col min="12805" max="12805" width="11.33203125" customWidth="1"/>
    <col min="12806" max="12807" width="10.6640625" bestFit="1" customWidth="1"/>
    <col min="13057" max="13057" width="3.6640625" bestFit="1" customWidth="1"/>
    <col min="13058" max="13058" width="54.109375" customWidth="1"/>
    <col min="13059" max="13059" width="22.6640625" customWidth="1"/>
    <col min="13061" max="13061" width="11.33203125" customWidth="1"/>
    <col min="13062" max="13063" width="10.6640625" bestFit="1" customWidth="1"/>
    <col min="13313" max="13313" width="3.6640625" bestFit="1" customWidth="1"/>
    <col min="13314" max="13314" width="54.109375" customWidth="1"/>
    <col min="13315" max="13315" width="22.6640625" customWidth="1"/>
    <col min="13317" max="13317" width="11.33203125" customWidth="1"/>
    <col min="13318" max="13319" width="10.6640625" bestFit="1" customWidth="1"/>
    <col min="13569" max="13569" width="3.6640625" bestFit="1" customWidth="1"/>
    <col min="13570" max="13570" width="54.109375" customWidth="1"/>
    <col min="13571" max="13571" width="22.6640625" customWidth="1"/>
    <col min="13573" max="13573" width="11.33203125" customWidth="1"/>
    <col min="13574" max="13575" width="10.6640625" bestFit="1" customWidth="1"/>
    <col min="13825" max="13825" width="3.6640625" bestFit="1" customWidth="1"/>
    <col min="13826" max="13826" width="54.109375" customWidth="1"/>
    <col min="13827" max="13827" width="22.6640625" customWidth="1"/>
    <col min="13829" max="13829" width="11.33203125" customWidth="1"/>
    <col min="13830" max="13831" width="10.6640625" bestFit="1" customWidth="1"/>
    <col min="14081" max="14081" width="3.6640625" bestFit="1" customWidth="1"/>
    <col min="14082" max="14082" width="54.109375" customWidth="1"/>
    <col min="14083" max="14083" width="22.6640625" customWidth="1"/>
    <col min="14085" max="14085" width="11.33203125" customWidth="1"/>
    <col min="14086" max="14087" width="10.6640625" bestFit="1" customWidth="1"/>
    <col min="14337" max="14337" width="3.6640625" bestFit="1" customWidth="1"/>
    <col min="14338" max="14338" width="54.109375" customWidth="1"/>
    <col min="14339" max="14339" width="22.6640625" customWidth="1"/>
    <col min="14341" max="14341" width="11.33203125" customWidth="1"/>
    <col min="14342" max="14343" width="10.6640625" bestFit="1" customWidth="1"/>
    <col min="14593" max="14593" width="3.6640625" bestFit="1" customWidth="1"/>
    <col min="14594" max="14594" width="54.109375" customWidth="1"/>
    <col min="14595" max="14595" width="22.6640625" customWidth="1"/>
    <col min="14597" max="14597" width="11.33203125" customWidth="1"/>
    <col min="14598" max="14599" width="10.6640625" bestFit="1" customWidth="1"/>
    <col min="14849" max="14849" width="3.6640625" bestFit="1" customWidth="1"/>
    <col min="14850" max="14850" width="54.109375" customWidth="1"/>
    <col min="14851" max="14851" width="22.6640625" customWidth="1"/>
    <col min="14853" max="14853" width="11.33203125" customWidth="1"/>
    <col min="14854" max="14855" width="10.6640625" bestFit="1" customWidth="1"/>
    <col min="15105" max="15105" width="3.6640625" bestFit="1" customWidth="1"/>
    <col min="15106" max="15106" width="54.109375" customWidth="1"/>
    <col min="15107" max="15107" width="22.6640625" customWidth="1"/>
    <col min="15109" max="15109" width="11.33203125" customWidth="1"/>
    <col min="15110" max="15111" width="10.6640625" bestFit="1" customWidth="1"/>
    <col min="15361" max="15361" width="3.6640625" bestFit="1" customWidth="1"/>
    <col min="15362" max="15362" width="54.109375" customWidth="1"/>
    <col min="15363" max="15363" width="22.6640625" customWidth="1"/>
    <col min="15365" max="15365" width="11.33203125" customWidth="1"/>
    <col min="15366" max="15367" width="10.6640625" bestFit="1" customWidth="1"/>
    <col min="15617" max="15617" width="3.6640625" bestFit="1" customWidth="1"/>
    <col min="15618" max="15618" width="54.109375" customWidth="1"/>
    <col min="15619" max="15619" width="22.6640625" customWidth="1"/>
    <col min="15621" max="15621" width="11.33203125" customWidth="1"/>
    <col min="15622" max="15623" width="10.6640625" bestFit="1" customWidth="1"/>
    <col min="15873" max="15873" width="3.6640625" bestFit="1" customWidth="1"/>
    <col min="15874" max="15874" width="54.109375" customWidth="1"/>
    <col min="15875" max="15875" width="22.6640625" customWidth="1"/>
    <col min="15877" max="15877" width="11.33203125" customWidth="1"/>
    <col min="15878" max="15879" width="10.6640625" bestFit="1" customWidth="1"/>
    <col min="16129" max="16129" width="3.6640625" bestFit="1" customWidth="1"/>
    <col min="16130" max="16130" width="54.109375" customWidth="1"/>
    <col min="16131" max="16131" width="22.6640625" customWidth="1"/>
    <col min="16133" max="16133" width="11.33203125" customWidth="1"/>
    <col min="16134" max="16135" width="10.6640625" bestFit="1" customWidth="1"/>
  </cols>
  <sheetData>
    <row r="1" spans="1:11" x14ac:dyDescent="0.3">
      <c r="A1" s="263" t="s">
        <v>19</v>
      </c>
      <c r="B1" s="263"/>
      <c r="C1" s="263"/>
      <c r="D1" s="263"/>
      <c r="E1" s="263"/>
      <c r="F1" s="263"/>
      <c r="G1" s="263"/>
      <c r="H1" s="263"/>
      <c r="I1" s="14"/>
      <c r="J1" s="14"/>
    </row>
    <row r="2" spans="1:11" ht="30.75" customHeight="1" x14ac:dyDescent="0.3">
      <c r="A2" s="264" t="s">
        <v>202</v>
      </c>
      <c r="B2" s="264"/>
      <c r="C2" s="264"/>
      <c r="D2" s="264"/>
      <c r="E2" s="264"/>
      <c r="F2" s="264"/>
      <c r="G2" s="264"/>
      <c r="H2" s="264"/>
      <c r="I2" s="15"/>
      <c r="J2" s="15"/>
    </row>
    <row r="3" spans="1:11" x14ac:dyDescent="0.3">
      <c r="A3" s="265" t="s">
        <v>20</v>
      </c>
      <c r="B3" s="265" t="s">
        <v>2</v>
      </c>
      <c r="C3" s="265" t="s">
        <v>21</v>
      </c>
      <c r="D3" s="266" t="s">
        <v>120</v>
      </c>
      <c r="E3" s="266"/>
      <c r="F3" s="266"/>
      <c r="G3" s="266"/>
      <c r="H3" s="266"/>
    </row>
    <row r="4" spans="1:11" ht="27.6" x14ac:dyDescent="0.3">
      <c r="A4" s="265"/>
      <c r="B4" s="265"/>
      <c r="C4" s="265"/>
      <c r="D4" s="16" t="s">
        <v>5</v>
      </c>
      <c r="E4" s="16" t="s">
        <v>7</v>
      </c>
      <c r="F4" s="16" t="s">
        <v>22</v>
      </c>
      <c r="G4" s="16" t="s">
        <v>130</v>
      </c>
      <c r="H4" s="16" t="s">
        <v>8</v>
      </c>
    </row>
    <row r="5" spans="1:11" x14ac:dyDescent="0.3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</row>
    <row r="6" spans="1:11" ht="19.95" customHeight="1" x14ac:dyDescent="0.3">
      <c r="A6" s="258" t="s">
        <v>46</v>
      </c>
      <c r="B6" s="267" t="s">
        <v>179</v>
      </c>
      <c r="C6" s="17" t="s">
        <v>9</v>
      </c>
      <c r="D6" s="110" t="s">
        <v>12</v>
      </c>
      <c r="E6" s="119" t="s">
        <v>48</v>
      </c>
      <c r="F6" s="178">
        <f>SUM(F7:F8)</f>
        <v>8570.2999999999993</v>
      </c>
      <c r="G6" s="178">
        <f>SUM(G7:G8)</f>
        <v>8570.2999999999993</v>
      </c>
      <c r="H6" s="120">
        <f>G6/F6</f>
        <v>1</v>
      </c>
    </row>
    <row r="7" spans="1:11" ht="19.95" customHeight="1" x14ac:dyDescent="0.3">
      <c r="A7" s="258"/>
      <c r="B7" s="267"/>
      <c r="C7" s="17" t="s">
        <v>23</v>
      </c>
      <c r="D7" s="110" t="s">
        <v>12</v>
      </c>
      <c r="E7" s="119" t="s">
        <v>48</v>
      </c>
      <c r="F7" s="178">
        <f>F10+F22+F40+F82+F88+F94</f>
        <v>179</v>
      </c>
      <c r="G7" s="178">
        <f>G10+G22+G40+G82+G88+G94</f>
        <v>179</v>
      </c>
      <c r="H7" s="120">
        <f>G7/F7</f>
        <v>1</v>
      </c>
    </row>
    <row r="8" spans="1:11" ht="19.95" customHeight="1" x14ac:dyDescent="0.3">
      <c r="A8" s="258"/>
      <c r="B8" s="267"/>
      <c r="C8" s="17" t="s">
        <v>24</v>
      </c>
      <c r="D8" s="110" t="s">
        <v>12</v>
      </c>
      <c r="E8" s="119" t="s">
        <v>48</v>
      </c>
      <c r="F8" s="178">
        <f>F11+F23+F41+F83+F89+F95</f>
        <v>8391.2999999999993</v>
      </c>
      <c r="G8" s="178">
        <f>G11+G23+G41+G83+G89+G95</f>
        <v>8391.2999999999993</v>
      </c>
      <c r="H8" s="120">
        <f t="shared" ref="H8:H71" si="0">G8/F8</f>
        <v>1</v>
      </c>
      <c r="K8" s="99"/>
    </row>
    <row r="9" spans="1:11" s="23" customFormat="1" ht="19.2" customHeight="1" x14ac:dyDescent="0.3">
      <c r="A9" s="258" t="s">
        <v>49</v>
      </c>
      <c r="B9" s="259" t="s">
        <v>184</v>
      </c>
      <c r="C9" s="21" t="s">
        <v>9</v>
      </c>
      <c r="D9" s="110" t="s">
        <v>12</v>
      </c>
      <c r="E9" s="111" t="s">
        <v>50</v>
      </c>
      <c r="F9" s="179">
        <f>SUM(F10:F11)</f>
        <v>0</v>
      </c>
      <c r="G9" s="179">
        <f>SUM(G10:G11)</f>
        <v>0</v>
      </c>
      <c r="H9" s="112"/>
      <c r="K9" s="99"/>
    </row>
    <row r="10" spans="1:11" s="23" customFormat="1" ht="19.2" customHeight="1" x14ac:dyDescent="0.3">
      <c r="A10" s="258"/>
      <c r="B10" s="259"/>
      <c r="C10" s="21" t="s">
        <v>23</v>
      </c>
      <c r="D10" s="110" t="s">
        <v>12</v>
      </c>
      <c r="E10" s="111" t="s">
        <v>50</v>
      </c>
      <c r="F10" s="179">
        <f>F13+F16+F19</f>
        <v>0</v>
      </c>
      <c r="G10" s="179">
        <f t="shared" ref="G10:G11" si="1">G13+G16+G19</f>
        <v>0</v>
      </c>
      <c r="H10" s="112"/>
      <c r="K10" s="99"/>
    </row>
    <row r="11" spans="1:11" s="23" customFormat="1" ht="19.2" customHeight="1" x14ac:dyDescent="0.3">
      <c r="A11" s="258"/>
      <c r="B11" s="259"/>
      <c r="C11" s="21" t="s">
        <v>24</v>
      </c>
      <c r="D11" s="110" t="s">
        <v>12</v>
      </c>
      <c r="E11" s="111" t="s">
        <v>50</v>
      </c>
      <c r="F11" s="179">
        <f>F14+F17+F20</f>
        <v>0</v>
      </c>
      <c r="G11" s="179">
        <f t="shared" si="1"/>
        <v>0</v>
      </c>
      <c r="H11" s="112"/>
      <c r="K11" s="99"/>
    </row>
    <row r="12" spans="1:11" s="107" customFormat="1" ht="18.600000000000001" customHeight="1" x14ac:dyDescent="0.3">
      <c r="A12" s="250" t="s">
        <v>51</v>
      </c>
      <c r="B12" s="268" t="s">
        <v>32</v>
      </c>
      <c r="C12" s="98" t="s">
        <v>9</v>
      </c>
      <c r="D12" s="113" t="s">
        <v>12</v>
      </c>
      <c r="E12" s="114" t="s">
        <v>52</v>
      </c>
      <c r="F12" s="180">
        <f>F13+F14</f>
        <v>0</v>
      </c>
      <c r="G12" s="180">
        <f>G13+G14</f>
        <v>0</v>
      </c>
      <c r="H12" s="116"/>
      <c r="K12" s="100"/>
    </row>
    <row r="13" spans="1:11" s="107" customFormat="1" ht="18.600000000000001" customHeight="1" x14ac:dyDescent="0.3">
      <c r="A13" s="250"/>
      <c r="B13" s="268"/>
      <c r="C13" s="98" t="s">
        <v>23</v>
      </c>
      <c r="D13" s="113" t="s">
        <v>12</v>
      </c>
      <c r="E13" s="114" t="s">
        <v>52</v>
      </c>
      <c r="F13" s="180"/>
      <c r="G13" s="180"/>
      <c r="H13" s="116"/>
      <c r="K13" s="100"/>
    </row>
    <row r="14" spans="1:11" s="107" customFormat="1" ht="18.600000000000001" customHeight="1" x14ac:dyDescent="0.3">
      <c r="A14" s="250"/>
      <c r="B14" s="268"/>
      <c r="C14" s="98" t="s">
        <v>24</v>
      </c>
      <c r="D14" s="113" t="s">
        <v>12</v>
      </c>
      <c r="E14" s="114" t="s">
        <v>52</v>
      </c>
      <c r="F14" s="180"/>
      <c r="G14" s="180"/>
      <c r="H14" s="116"/>
      <c r="K14" s="101"/>
    </row>
    <row r="15" spans="1:11" s="107" customFormat="1" ht="14.4" customHeight="1" x14ac:dyDescent="0.3">
      <c r="A15" s="250" t="s">
        <v>53</v>
      </c>
      <c r="B15" s="268" t="s">
        <v>33</v>
      </c>
      <c r="C15" s="98" t="s">
        <v>9</v>
      </c>
      <c r="D15" s="113" t="s">
        <v>12</v>
      </c>
      <c r="E15" s="114" t="s">
        <v>54</v>
      </c>
      <c r="F15" s="180">
        <f>F16+F17</f>
        <v>0</v>
      </c>
      <c r="G15" s="180">
        <f>G16+G17</f>
        <v>0</v>
      </c>
      <c r="H15" s="116"/>
      <c r="K15" s="101"/>
    </row>
    <row r="16" spans="1:11" s="107" customFormat="1" x14ac:dyDescent="0.3">
      <c r="A16" s="250"/>
      <c r="B16" s="268"/>
      <c r="C16" s="98" t="s">
        <v>23</v>
      </c>
      <c r="D16" s="113" t="s">
        <v>12</v>
      </c>
      <c r="E16" s="114" t="s">
        <v>54</v>
      </c>
      <c r="F16" s="180"/>
      <c r="G16" s="180"/>
      <c r="H16" s="116"/>
      <c r="K16" s="101"/>
    </row>
    <row r="17" spans="1:11" s="107" customFormat="1" ht="14.4" customHeight="1" x14ac:dyDescent="0.3">
      <c r="A17" s="250"/>
      <c r="B17" s="268"/>
      <c r="C17" s="98" t="s">
        <v>24</v>
      </c>
      <c r="D17" s="113" t="s">
        <v>12</v>
      </c>
      <c r="E17" s="114" t="s">
        <v>54</v>
      </c>
      <c r="F17" s="180"/>
      <c r="G17" s="180"/>
      <c r="H17" s="116"/>
      <c r="K17" s="101"/>
    </row>
    <row r="18" spans="1:11" s="107" customFormat="1" ht="18" customHeight="1" x14ac:dyDescent="0.3">
      <c r="A18" s="250" t="s">
        <v>55</v>
      </c>
      <c r="B18" s="269" t="s">
        <v>34</v>
      </c>
      <c r="C18" s="98" t="s">
        <v>9</v>
      </c>
      <c r="D18" s="113" t="s">
        <v>12</v>
      </c>
      <c r="E18" s="114" t="s">
        <v>56</v>
      </c>
      <c r="F18" s="180">
        <f>F19+F20</f>
        <v>0</v>
      </c>
      <c r="G18" s="180">
        <f>G19+G20</f>
        <v>0</v>
      </c>
      <c r="H18" s="116"/>
      <c r="K18" s="101"/>
    </row>
    <row r="19" spans="1:11" s="107" customFormat="1" ht="18" customHeight="1" x14ac:dyDescent="0.3">
      <c r="A19" s="250"/>
      <c r="B19" s="270"/>
      <c r="C19" s="98" t="s">
        <v>23</v>
      </c>
      <c r="D19" s="113" t="s">
        <v>12</v>
      </c>
      <c r="E19" s="114" t="s">
        <v>56</v>
      </c>
      <c r="F19" s="180"/>
      <c r="G19" s="180"/>
      <c r="H19" s="116"/>
      <c r="K19" s="102"/>
    </row>
    <row r="20" spans="1:11" s="107" customFormat="1" ht="18" customHeight="1" x14ac:dyDescent="0.3">
      <c r="A20" s="250"/>
      <c r="B20" s="271"/>
      <c r="C20" s="98" t="s">
        <v>24</v>
      </c>
      <c r="D20" s="113" t="s">
        <v>12</v>
      </c>
      <c r="E20" s="114" t="s">
        <v>56</v>
      </c>
      <c r="F20" s="180"/>
      <c r="G20" s="180"/>
      <c r="H20" s="116"/>
      <c r="K20" s="100"/>
    </row>
    <row r="21" spans="1:11" s="23" customFormat="1" ht="19.2" customHeight="1" x14ac:dyDescent="0.3">
      <c r="A21" s="258" t="s">
        <v>57</v>
      </c>
      <c r="B21" s="275" t="s">
        <v>185</v>
      </c>
      <c r="C21" s="21" t="s">
        <v>9</v>
      </c>
      <c r="D21" s="110" t="s">
        <v>12</v>
      </c>
      <c r="E21" s="66" t="s">
        <v>58</v>
      </c>
      <c r="F21" s="179">
        <f>SUM(F22:F23)</f>
        <v>879.1</v>
      </c>
      <c r="G21" s="179">
        <f>SUM(G22:G23)</f>
        <v>879.1</v>
      </c>
      <c r="H21" s="112">
        <f t="shared" si="0"/>
        <v>1</v>
      </c>
      <c r="K21" s="103"/>
    </row>
    <row r="22" spans="1:11" s="23" customFormat="1" ht="19.2" customHeight="1" x14ac:dyDescent="0.3">
      <c r="A22" s="258"/>
      <c r="B22" s="275"/>
      <c r="C22" s="21" t="s">
        <v>23</v>
      </c>
      <c r="D22" s="110" t="s">
        <v>12</v>
      </c>
      <c r="E22" s="66" t="s">
        <v>58</v>
      </c>
      <c r="F22" s="179">
        <f>F25+F28+F31+F34+F37</f>
        <v>0</v>
      </c>
      <c r="G22" s="179">
        <f>G25+G28+G31+G34+G37</f>
        <v>0</v>
      </c>
      <c r="H22" s="112"/>
      <c r="K22" s="103"/>
    </row>
    <row r="23" spans="1:11" s="23" customFormat="1" ht="19.2" customHeight="1" x14ac:dyDescent="0.3">
      <c r="A23" s="258"/>
      <c r="B23" s="275"/>
      <c r="C23" s="21" t="s">
        <v>24</v>
      </c>
      <c r="D23" s="110" t="s">
        <v>12</v>
      </c>
      <c r="E23" s="66" t="s">
        <v>58</v>
      </c>
      <c r="F23" s="179">
        <f>F26+F29+F32+F35+F38</f>
        <v>879.1</v>
      </c>
      <c r="G23" s="179">
        <f>G26+G29+G32+G35+G38</f>
        <v>879.1</v>
      </c>
      <c r="H23" s="112">
        <f t="shared" si="0"/>
        <v>1</v>
      </c>
      <c r="K23" s="101"/>
    </row>
    <row r="24" spans="1:11" s="107" customFormat="1" ht="24.6" customHeight="1" x14ac:dyDescent="0.3">
      <c r="A24" s="250" t="s">
        <v>59</v>
      </c>
      <c r="B24" s="272" t="s">
        <v>100</v>
      </c>
      <c r="C24" s="98" t="s">
        <v>9</v>
      </c>
      <c r="D24" s="113" t="s">
        <v>12</v>
      </c>
      <c r="E24" s="73" t="s">
        <v>60</v>
      </c>
      <c r="F24" s="180">
        <f>F25+F26</f>
        <v>222.5</v>
      </c>
      <c r="G24" s="180">
        <f>G25+G26</f>
        <v>222.5</v>
      </c>
      <c r="H24" s="116">
        <f t="shared" si="0"/>
        <v>1</v>
      </c>
      <c r="K24" s="101"/>
    </row>
    <row r="25" spans="1:11" s="107" customFormat="1" ht="24.6" customHeight="1" x14ac:dyDescent="0.3">
      <c r="A25" s="250"/>
      <c r="B25" s="273"/>
      <c r="C25" s="98" t="s">
        <v>23</v>
      </c>
      <c r="D25" s="113" t="s">
        <v>12</v>
      </c>
      <c r="E25" s="73" t="s">
        <v>60</v>
      </c>
      <c r="F25" s="180"/>
      <c r="G25" s="180"/>
      <c r="H25" s="116"/>
      <c r="K25" s="101"/>
    </row>
    <row r="26" spans="1:11" s="107" customFormat="1" ht="24.6" customHeight="1" x14ac:dyDescent="0.3">
      <c r="A26" s="250"/>
      <c r="B26" s="274"/>
      <c r="C26" s="98" t="s">
        <v>24</v>
      </c>
      <c r="D26" s="113">
        <v>702</v>
      </c>
      <c r="E26" s="73" t="s">
        <v>60</v>
      </c>
      <c r="F26" s="180">
        <v>222.5</v>
      </c>
      <c r="G26" s="180">
        <v>222.5</v>
      </c>
      <c r="H26" s="116">
        <f t="shared" si="0"/>
        <v>1</v>
      </c>
      <c r="K26" s="102"/>
    </row>
    <row r="27" spans="1:11" s="107" customFormat="1" ht="19.2" customHeight="1" x14ac:dyDescent="0.3">
      <c r="A27" s="250" t="s">
        <v>61</v>
      </c>
      <c r="B27" s="243" t="s">
        <v>35</v>
      </c>
      <c r="C27" s="98" t="s">
        <v>9</v>
      </c>
      <c r="D27" s="113" t="s">
        <v>12</v>
      </c>
      <c r="E27" s="73" t="s">
        <v>62</v>
      </c>
      <c r="F27" s="180">
        <f>F28+F29</f>
        <v>0</v>
      </c>
      <c r="G27" s="180">
        <f>G28+G29</f>
        <v>0</v>
      </c>
      <c r="H27" s="116"/>
      <c r="K27" s="101"/>
    </row>
    <row r="28" spans="1:11" s="107" customFormat="1" ht="19.2" customHeight="1" x14ac:dyDescent="0.3">
      <c r="A28" s="250"/>
      <c r="B28" s="243"/>
      <c r="C28" s="98" t="s">
        <v>23</v>
      </c>
      <c r="D28" s="113" t="s">
        <v>12</v>
      </c>
      <c r="E28" s="73" t="s">
        <v>62</v>
      </c>
      <c r="F28" s="180"/>
      <c r="G28" s="180"/>
      <c r="H28" s="116"/>
      <c r="K28" s="101"/>
    </row>
    <row r="29" spans="1:11" s="107" customFormat="1" ht="19.2" customHeight="1" x14ac:dyDescent="0.3">
      <c r="A29" s="250"/>
      <c r="B29" s="243"/>
      <c r="C29" s="98" t="s">
        <v>24</v>
      </c>
      <c r="D29" s="113" t="s">
        <v>12</v>
      </c>
      <c r="E29" s="73" t="s">
        <v>62</v>
      </c>
      <c r="F29" s="180"/>
      <c r="G29" s="180"/>
      <c r="H29" s="116"/>
      <c r="K29" s="101"/>
    </row>
    <row r="30" spans="1:11" ht="24" customHeight="1" x14ac:dyDescent="0.3">
      <c r="A30" s="250" t="s">
        <v>63</v>
      </c>
      <c r="B30" s="243" t="s">
        <v>36</v>
      </c>
      <c r="C30" s="98" t="s">
        <v>9</v>
      </c>
      <c r="D30" s="113" t="s">
        <v>12</v>
      </c>
      <c r="E30" s="73" t="s">
        <v>64</v>
      </c>
      <c r="F30" s="180">
        <f>F31+F32</f>
        <v>656.6</v>
      </c>
      <c r="G30" s="180">
        <f>G31+G32</f>
        <v>656.6</v>
      </c>
      <c r="H30" s="116">
        <f t="shared" si="0"/>
        <v>1</v>
      </c>
      <c r="K30" s="101"/>
    </row>
    <row r="31" spans="1:11" ht="24" customHeight="1" x14ac:dyDescent="0.3">
      <c r="A31" s="250"/>
      <c r="B31" s="243"/>
      <c r="C31" s="98" t="s">
        <v>23</v>
      </c>
      <c r="D31" s="113" t="s">
        <v>12</v>
      </c>
      <c r="E31" s="73" t="s">
        <v>64</v>
      </c>
      <c r="F31" s="180"/>
      <c r="G31" s="180"/>
      <c r="H31" s="116"/>
      <c r="K31" s="104"/>
    </row>
    <row r="32" spans="1:11" ht="24" customHeight="1" x14ac:dyDescent="0.3">
      <c r="A32" s="250"/>
      <c r="B32" s="243"/>
      <c r="C32" s="98" t="s">
        <v>24</v>
      </c>
      <c r="D32" s="113">
        <v>702</v>
      </c>
      <c r="E32" s="73" t="s">
        <v>64</v>
      </c>
      <c r="F32" s="180">
        <v>656.6</v>
      </c>
      <c r="G32" s="180">
        <v>656.6</v>
      </c>
      <c r="H32" s="116">
        <f t="shared" si="0"/>
        <v>1</v>
      </c>
      <c r="K32" s="105"/>
    </row>
    <row r="33" spans="1:11" ht="24" hidden="1" customHeight="1" x14ac:dyDescent="0.3">
      <c r="A33" s="246" t="s">
        <v>65</v>
      </c>
      <c r="B33" s="248" t="s">
        <v>66</v>
      </c>
      <c r="C33" s="98" t="s">
        <v>9</v>
      </c>
      <c r="D33" s="113"/>
      <c r="E33" s="73" t="s">
        <v>67</v>
      </c>
      <c r="F33" s="180">
        <f>SUM(F34:F35)</f>
        <v>0</v>
      </c>
      <c r="G33" s="180">
        <f>SUM(G34:G35)</f>
        <v>0</v>
      </c>
      <c r="H33" s="116"/>
      <c r="K33" s="105"/>
    </row>
    <row r="34" spans="1:11" ht="24" hidden="1" customHeight="1" x14ac:dyDescent="0.3">
      <c r="A34" s="247"/>
      <c r="B34" s="249"/>
      <c r="C34" s="98" t="s">
        <v>23</v>
      </c>
      <c r="D34" s="113"/>
      <c r="E34" s="73" t="s">
        <v>67</v>
      </c>
      <c r="F34" s="180"/>
      <c r="G34" s="180"/>
      <c r="H34" s="116"/>
      <c r="K34" s="105"/>
    </row>
    <row r="35" spans="1:11" ht="24" hidden="1" customHeight="1" x14ac:dyDescent="0.3">
      <c r="A35" s="261"/>
      <c r="B35" s="260"/>
      <c r="C35" s="98" t="s">
        <v>24</v>
      </c>
      <c r="D35" s="113"/>
      <c r="E35" s="73" t="s">
        <v>67</v>
      </c>
      <c r="F35" s="180"/>
      <c r="G35" s="180"/>
      <c r="H35" s="116"/>
      <c r="K35" s="105"/>
    </row>
    <row r="36" spans="1:11" ht="24" hidden="1" customHeight="1" x14ac:dyDescent="0.3">
      <c r="A36" s="246" t="s">
        <v>68</v>
      </c>
      <c r="B36" s="248" t="s">
        <v>69</v>
      </c>
      <c r="C36" s="98" t="s">
        <v>9</v>
      </c>
      <c r="D36" s="113"/>
      <c r="E36" s="114" t="s">
        <v>70</v>
      </c>
      <c r="F36" s="180">
        <f>SUM(F37:F38)</f>
        <v>0</v>
      </c>
      <c r="G36" s="180">
        <f>SUM(G37:G38)</f>
        <v>0</v>
      </c>
      <c r="H36" s="116" t="e">
        <f t="shared" ref="H36:H37" si="2">G36/F36</f>
        <v>#DIV/0!</v>
      </c>
      <c r="K36" s="105"/>
    </row>
    <row r="37" spans="1:11" ht="24" hidden="1" customHeight="1" x14ac:dyDescent="0.3">
      <c r="A37" s="247"/>
      <c r="B37" s="249"/>
      <c r="C37" s="98" t="s">
        <v>23</v>
      </c>
      <c r="D37" s="113"/>
      <c r="E37" s="114" t="s">
        <v>70</v>
      </c>
      <c r="F37" s="180"/>
      <c r="G37" s="180"/>
      <c r="H37" s="116" t="e">
        <f t="shared" si="2"/>
        <v>#DIV/0!</v>
      </c>
      <c r="K37" s="105"/>
    </row>
    <row r="38" spans="1:11" ht="24" hidden="1" customHeight="1" x14ac:dyDescent="0.3">
      <c r="A38" s="261"/>
      <c r="B38" s="260"/>
      <c r="C38" s="98" t="s">
        <v>24</v>
      </c>
      <c r="D38" s="113"/>
      <c r="E38" s="117" t="s">
        <v>70</v>
      </c>
      <c r="F38" s="180"/>
      <c r="G38" s="180"/>
      <c r="H38" s="116" t="e">
        <f>G38/F38</f>
        <v>#DIV/0!</v>
      </c>
      <c r="K38" s="105"/>
    </row>
    <row r="39" spans="1:11" s="23" customFormat="1" ht="19.2" customHeight="1" x14ac:dyDescent="0.3">
      <c r="A39" s="258" t="s">
        <v>71</v>
      </c>
      <c r="B39" s="259" t="s">
        <v>186</v>
      </c>
      <c r="C39" s="21" t="s">
        <v>9</v>
      </c>
      <c r="D39" s="110" t="s">
        <v>12</v>
      </c>
      <c r="E39" s="118" t="s">
        <v>72</v>
      </c>
      <c r="F39" s="179">
        <f>SUM(F40:F41)</f>
        <v>7691.2</v>
      </c>
      <c r="G39" s="179">
        <f>SUM(G40:G41)</f>
        <v>7691.2</v>
      </c>
      <c r="H39" s="112">
        <f t="shared" si="0"/>
        <v>1</v>
      </c>
      <c r="K39" s="101"/>
    </row>
    <row r="40" spans="1:11" s="23" customFormat="1" ht="19.2" customHeight="1" x14ac:dyDescent="0.3">
      <c r="A40" s="258"/>
      <c r="B40" s="259"/>
      <c r="C40" s="21" t="s">
        <v>23</v>
      </c>
      <c r="D40" s="110" t="s">
        <v>12</v>
      </c>
      <c r="E40" s="118" t="s">
        <v>72</v>
      </c>
      <c r="F40" s="179">
        <f>F43+F46+F52+F55+F61+F76+F70+F58+F73+F49+F64+F67+F73+F79</f>
        <v>179</v>
      </c>
      <c r="G40" s="179">
        <f>G43+G46+G52+G55+G61+G76+G70+G58+G73+G49+G64+G67+G73+G79</f>
        <v>179</v>
      </c>
      <c r="H40" s="112">
        <f>G40/F40</f>
        <v>1</v>
      </c>
      <c r="K40" s="101"/>
    </row>
    <row r="41" spans="1:11" s="23" customFormat="1" ht="19.2" customHeight="1" x14ac:dyDescent="0.3">
      <c r="A41" s="258"/>
      <c r="B41" s="259"/>
      <c r="C41" s="21" t="s">
        <v>24</v>
      </c>
      <c r="D41" s="110" t="s">
        <v>12</v>
      </c>
      <c r="E41" s="118" t="s">
        <v>72</v>
      </c>
      <c r="F41" s="179">
        <f>F44+F47+F53+F56+F62+F77+F71+F59+F74+F50+F65+F68+F74+F80</f>
        <v>7512.2</v>
      </c>
      <c r="G41" s="179">
        <f>G44+G47+G53+G56+G62+G77+G71+G59+G74+G50+G65+G68+G74+G80</f>
        <v>7512.2</v>
      </c>
      <c r="H41" s="112">
        <f t="shared" si="0"/>
        <v>1</v>
      </c>
      <c r="K41" s="101"/>
    </row>
    <row r="42" spans="1:11" ht="19.95" customHeight="1" x14ac:dyDescent="0.3">
      <c r="A42" s="250" t="s">
        <v>73</v>
      </c>
      <c r="B42" s="262" t="s">
        <v>37</v>
      </c>
      <c r="C42" s="98" t="s">
        <v>9</v>
      </c>
      <c r="D42" s="113" t="s">
        <v>12</v>
      </c>
      <c r="E42" s="117" t="s">
        <v>74</v>
      </c>
      <c r="F42" s="180">
        <f>F43+F44</f>
        <v>0</v>
      </c>
      <c r="G42" s="180">
        <f>G43+G44</f>
        <v>0</v>
      </c>
      <c r="H42" s="116"/>
      <c r="K42" s="106"/>
    </row>
    <row r="43" spans="1:11" ht="19.95" customHeight="1" x14ac:dyDescent="0.3">
      <c r="A43" s="250"/>
      <c r="B43" s="262"/>
      <c r="C43" s="98" t="s">
        <v>23</v>
      </c>
      <c r="D43" s="113" t="s">
        <v>12</v>
      </c>
      <c r="E43" s="117" t="s">
        <v>74</v>
      </c>
      <c r="F43" s="180"/>
      <c r="G43" s="180"/>
      <c r="H43" s="116"/>
      <c r="K43" s="108"/>
    </row>
    <row r="44" spans="1:11" ht="19.95" customHeight="1" x14ac:dyDescent="0.3">
      <c r="A44" s="250"/>
      <c r="B44" s="262"/>
      <c r="C44" s="98" t="s">
        <v>24</v>
      </c>
      <c r="D44" s="113" t="s">
        <v>12</v>
      </c>
      <c r="E44" s="117" t="s">
        <v>74</v>
      </c>
      <c r="F44" s="180"/>
      <c r="G44" s="180"/>
      <c r="H44" s="116"/>
      <c r="K44" s="101"/>
    </row>
    <row r="45" spans="1:11" x14ac:dyDescent="0.3">
      <c r="A45" s="250" t="s">
        <v>75</v>
      </c>
      <c r="B45" s="243" t="s">
        <v>38</v>
      </c>
      <c r="C45" s="98" t="s">
        <v>9</v>
      </c>
      <c r="D45" s="113" t="s">
        <v>12</v>
      </c>
      <c r="E45" s="117" t="s">
        <v>76</v>
      </c>
      <c r="F45" s="180">
        <f>F46+F47</f>
        <v>241.9</v>
      </c>
      <c r="G45" s="180">
        <f>G46+G47</f>
        <v>241.9</v>
      </c>
      <c r="H45" s="116">
        <f t="shared" ref="H45:H46" si="3">G45/F45</f>
        <v>1</v>
      </c>
      <c r="K45" s="101"/>
    </row>
    <row r="46" spans="1:11" x14ac:dyDescent="0.3">
      <c r="A46" s="250"/>
      <c r="B46" s="243"/>
      <c r="C46" s="98" t="s">
        <v>23</v>
      </c>
      <c r="D46" s="113">
        <v>702</v>
      </c>
      <c r="E46" s="117" t="s">
        <v>76</v>
      </c>
      <c r="F46" s="180">
        <v>179</v>
      </c>
      <c r="G46" s="180">
        <v>179</v>
      </c>
      <c r="H46" s="116">
        <f t="shared" si="3"/>
        <v>1</v>
      </c>
      <c r="K46" s="101"/>
    </row>
    <row r="47" spans="1:11" x14ac:dyDescent="0.3">
      <c r="A47" s="250"/>
      <c r="B47" s="243"/>
      <c r="C47" s="98" t="s">
        <v>24</v>
      </c>
      <c r="D47" s="113">
        <v>702</v>
      </c>
      <c r="E47" s="117" t="s">
        <v>76</v>
      </c>
      <c r="F47" s="180">
        <v>62.9</v>
      </c>
      <c r="G47" s="180">
        <v>62.9</v>
      </c>
      <c r="H47" s="116">
        <f>G47/F47</f>
        <v>1</v>
      </c>
      <c r="K47" s="101"/>
    </row>
    <row r="48" spans="1:11" ht="33" hidden="1" customHeight="1" x14ac:dyDescent="0.3">
      <c r="A48" s="246" t="s">
        <v>77</v>
      </c>
      <c r="B48" s="248" t="s">
        <v>78</v>
      </c>
      <c r="C48" s="98" t="s">
        <v>9</v>
      </c>
      <c r="D48" s="113"/>
      <c r="E48" s="117" t="s">
        <v>79</v>
      </c>
      <c r="F48" s="180">
        <f>SUM(F49:F50)</f>
        <v>0</v>
      </c>
      <c r="G48" s="180">
        <f>SUM(G49:G50)</f>
        <v>0</v>
      </c>
      <c r="H48" s="116"/>
      <c r="K48" s="101"/>
    </row>
    <row r="49" spans="1:11" ht="33" hidden="1" customHeight="1" x14ac:dyDescent="0.3">
      <c r="A49" s="247"/>
      <c r="B49" s="249"/>
      <c r="C49" s="98" t="s">
        <v>23</v>
      </c>
      <c r="D49" s="113"/>
      <c r="E49" s="117" t="s">
        <v>79</v>
      </c>
      <c r="F49" s="180"/>
      <c r="G49" s="180"/>
      <c r="H49" s="116"/>
      <c r="K49" s="101"/>
    </row>
    <row r="50" spans="1:11" ht="33" hidden="1" customHeight="1" x14ac:dyDescent="0.3">
      <c r="A50" s="261"/>
      <c r="B50" s="260"/>
      <c r="C50" s="98" t="s">
        <v>24</v>
      </c>
      <c r="D50" s="113"/>
      <c r="E50" s="117" t="s">
        <v>79</v>
      </c>
      <c r="F50" s="180"/>
      <c r="G50" s="180"/>
      <c r="H50" s="116"/>
      <c r="K50" s="101"/>
    </row>
    <row r="51" spans="1:11" x14ac:dyDescent="0.3">
      <c r="A51" s="250" t="s">
        <v>80</v>
      </c>
      <c r="B51" s="243" t="s">
        <v>114</v>
      </c>
      <c r="C51" s="98" t="s">
        <v>9</v>
      </c>
      <c r="D51" s="113" t="s">
        <v>12</v>
      </c>
      <c r="E51" s="117" t="s">
        <v>81</v>
      </c>
      <c r="F51" s="180">
        <f>F52+F53</f>
        <v>2715.5</v>
      </c>
      <c r="G51" s="180">
        <f>G52+G53</f>
        <v>2715.5</v>
      </c>
      <c r="H51" s="116">
        <f t="shared" si="0"/>
        <v>1</v>
      </c>
      <c r="K51" s="106"/>
    </row>
    <row r="52" spans="1:11" x14ac:dyDescent="0.3">
      <c r="A52" s="250"/>
      <c r="B52" s="243"/>
      <c r="C52" s="98" t="s">
        <v>23</v>
      </c>
      <c r="D52" s="113" t="s">
        <v>12</v>
      </c>
      <c r="E52" s="117" t="s">
        <v>81</v>
      </c>
      <c r="F52" s="180"/>
      <c r="G52" s="180"/>
      <c r="H52" s="116"/>
      <c r="K52" s="101"/>
    </row>
    <row r="53" spans="1:11" x14ac:dyDescent="0.3">
      <c r="A53" s="250"/>
      <c r="B53" s="243"/>
      <c r="C53" s="98" t="s">
        <v>24</v>
      </c>
      <c r="D53" s="113">
        <v>702</v>
      </c>
      <c r="E53" s="117" t="s">
        <v>81</v>
      </c>
      <c r="F53" s="180">
        <v>2715.5</v>
      </c>
      <c r="G53" s="180">
        <v>2715.5</v>
      </c>
      <c r="H53" s="116">
        <f t="shared" si="0"/>
        <v>1</v>
      </c>
      <c r="K53" s="102"/>
    </row>
    <row r="54" spans="1:11" x14ac:dyDescent="0.3">
      <c r="A54" s="250" t="s">
        <v>82</v>
      </c>
      <c r="B54" s="251" t="s">
        <v>40</v>
      </c>
      <c r="C54" s="98" t="s">
        <v>9</v>
      </c>
      <c r="D54" s="113" t="s">
        <v>12</v>
      </c>
      <c r="E54" s="117" t="s">
        <v>83</v>
      </c>
      <c r="F54" s="180">
        <f>F55+F56</f>
        <v>3102</v>
      </c>
      <c r="G54" s="180">
        <f>G55+G56</f>
        <v>3102</v>
      </c>
      <c r="H54" s="116">
        <f t="shared" si="0"/>
        <v>1</v>
      </c>
      <c r="K54" s="102"/>
    </row>
    <row r="55" spans="1:11" x14ac:dyDescent="0.3">
      <c r="A55" s="250"/>
      <c r="B55" s="251"/>
      <c r="C55" s="98" t="s">
        <v>23</v>
      </c>
      <c r="D55" s="113" t="s">
        <v>12</v>
      </c>
      <c r="E55" s="117" t="s">
        <v>83</v>
      </c>
      <c r="F55" s="180"/>
      <c r="G55" s="180"/>
      <c r="H55" s="116"/>
      <c r="K55" s="101"/>
    </row>
    <row r="56" spans="1:11" x14ac:dyDescent="0.3">
      <c r="A56" s="250"/>
      <c r="B56" s="251"/>
      <c r="C56" s="98" t="s">
        <v>24</v>
      </c>
      <c r="D56" s="113">
        <v>702</v>
      </c>
      <c r="E56" s="117" t="s">
        <v>83</v>
      </c>
      <c r="F56" s="180">
        <v>3102</v>
      </c>
      <c r="G56" s="180">
        <v>3102</v>
      </c>
      <c r="H56" s="116">
        <f t="shared" si="0"/>
        <v>1</v>
      </c>
      <c r="K56" s="101"/>
    </row>
    <row r="57" spans="1:11" x14ac:dyDescent="0.3">
      <c r="A57" s="250" t="s">
        <v>84</v>
      </c>
      <c r="B57" s="251" t="s">
        <v>85</v>
      </c>
      <c r="C57" s="98" t="s">
        <v>9</v>
      </c>
      <c r="D57" s="113" t="s">
        <v>12</v>
      </c>
      <c r="E57" s="117" t="s">
        <v>86</v>
      </c>
      <c r="F57" s="180">
        <f>F58+F59</f>
        <v>13.1</v>
      </c>
      <c r="G57" s="180">
        <f>G58+G59</f>
        <v>13.1</v>
      </c>
      <c r="H57" s="116">
        <f t="shared" si="0"/>
        <v>1</v>
      </c>
      <c r="K57" s="101"/>
    </row>
    <row r="58" spans="1:11" x14ac:dyDescent="0.3">
      <c r="A58" s="250"/>
      <c r="B58" s="251"/>
      <c r="C58" s="98" t="s">
        <v>23</v>
      </c>
      <c r="D58" s="113" t="s">
        <v>12</v>
      </c>
      <c r="E58" s="117" t="s">
        <v>86</v>
      </c>
      <c r="F58" s="180"/>
      <c r="G58" s="180"/>
      <c r="H58" s="116"/>
      <c r="K58" s="101"/>
    </row>
    <row r="59" spans="1:11" x14ac:dyDescent="0.3">
      <c r="A59" s="250"/>
      <c r="B59" s="251"/>
      <c r="C59" s="98" t="s">
        <v>24</v>
      </c>
      <c r="D59" s="113">
        <v>702</v>
      </c>
      <c r="E59" s="117" t="s">
        <v>86</v>
      </c>
      <c r="F59" s="180">
        <v>13.1</v>
      </c>
      <c r="G59" s="180">
        <v>13.1</v>
      </c>
      <c r="H59" s="116">
        <f t="shared" si="0"/>
        <v>1</v>
      </c>
      <c r="K59" s="101"/>
    </row>
    <row r="60" spans="1:11" hidden="1" x14ac:dyDescent="0.3">
      <c r="A60" s="250" t="s">
        <v>87</v>
      </c>
      <c r="B60" s="243" t="s">
        <v>39</v>
      </c>
      <c r="C60" s="98" t="s">
        <v>9</v>
      </c>
      <c r="D60" s="113" t="s">
        <v>12</v>
      </c>
      <c r="E60" s="114" t="s">
        <v>88</v>
      </c>
      <c r="F60" s="180">
        <f>F61+F62</f>
        <v>0</v>
      </c>
      <c r="G60" s="180">
        <f>G61+G62</f>
        <v>0</v>
      </c>
      <c r="H60" s="116"/>
      <c r="K60" s="101"/>
    </row>
    <row r="61" spans="1:11" hidden="1" x14ac:dyDescent="0.3">
      <c r="A61" s="250"/>
      <c r="B61" s="243"/>
      <c r="C61" s="98" t="s">
        <v>23</v>
      </c>
      <c r="D61" s="113">
        <v>702</v>
      </c>
      <c r="E61" s="114" t="s">
        <v>88</v>
      </c>
      <c r="F61" s="180"/>
      <c r="G61" s="180"/>
      <c r="H61" s="116"/>
      <c r="K61" s="101"/>
    </row>
    <row r="62" spans="1:11" hidden="1" x14ac:dyDescent="0.3">
      <c r="A62" s="250"/>
      <c r="B62" s="243"/>
      <c r="C62" s="98" t="s">
        <v>24</v>
      </c>
      <c r="D62" s="113">
        <v>702</v>
      </c>
      <c r="E62" s="114" t="s">
        <v>88</v>
      </c>
      <c r="F62" s="180"/>
      <c r="G62" s="180"/>
      <c r="H62" s="116"/>
      <c r="K62" s="101"/>
    </row>
    <row r="63" spans="1:11" hidden="1" x14ac:dyDescent="0.3">
      <c r="A63" s="246" t="s">
        <v>89</v>
      </c>
      <c r="B63" s="248" t="s">
        <v>102</v>
      </c>
      <c r="C63" s="98" t="s">
        <v>9</v>
      </c>
      <c r="D63" s="113"/>
      <c r="E63" s="88" t="s">
        <v>90</v>
      </c>
      <c r="F63" s="180">
        <f>SUM(F64:F65)</f>
        <v>0</v>
      </c>
      <c r="G63" s="180">
        <f>SUM(G64:G65)</f>
        <v>0</v>
      </c>
      <c r="H63" s="116"/>
      <c r="K63" s="101"/>
    </row>
    <row r="64" spans="1:11" hidden="1" x14ac:dyDescent="0.3">
      <c r="A64" s="247"/>
      <c r="B64" s="249"/>
      <c r="C64" s="98" t="s">
        <v>23</v>
      </c>
      <c r="D64" s="113"/>
      <c r="E64" s="73" t="s">
        <v>90</v>
      </c>
      <c r="F64" s="180"/>
      <c r="G64" s="180"/>
      <c r="H64" s="116"/>
      <c r="K64" s="101"/>
    </row>
    <row r="65" spans="1:11" hidden="1" x14ac:dyDescent="0.3">
      <c r="A65" s="261"/>
      <c r="B65" s="260"/>
      <c r="C65" s="98" t="s">
        <v>24</v>
      </c>
      <c r="D65" s="113"/>
      <c r="E65" s="88" t="s">
        <v>90</v>
      </c>
      <c r="F65" s="180"/>
      <c r="G65" s="180"/>
      <c r="H65" s="116"/>
      <c r="K65" s="101"/>
    </row>
    <row r="66" spans="1:11" hidden="1" x14ac:dyDescent="0.3">
      <c r="A66" s="246" t="s">
        <v>91</v>
      </c>
      <c r="B66" s="248" t="s">
        <v>101</v>
      </c>
      <c r="C66" s="98" t="s">
        <v>9</v>
      </c>
      <c r="D66" s="113"/>
      <c r="E66" s="114" t="s">
        <v>92</v>
      </c>
      <c r="F66" s="115">
        <f>SUM(F67:F68)</f>
        <v>0</v>
      </c>
      <c r="G66" s="115">
        <f>SUM(G67:G68)</f>
        <v>0</v>
      </c>
      <c r="H66" s="116"/>
      <c r="K66" s="101"/>
    </row>
    <row r="67" spans="1:11" hidden="1" x14ac:dyDescent="0.3">
      <c r="A67" s="247"/>
      <c r="B67" s="249"/>
      <c r="C67" s="98" t="s">
        <v>23</v>
      </c>
      <c r="D67" s="113"/>
      <c r="E67" s="114" t="s">
        <v>92</v>
      </c>
      <c r="F67" s="115"/>
      <c r="G67" s="115"/>
      <c r="H67" s="116"/>
      <c r="K67" s="101"/>
    </row>
    <row r="68" spans="1:11" hidden="1" x14ac:dyDescent="0.3">
      <c r="A68" s="261"/>
      <c r="B68" s="260"/>
      <c r="C68" s="98" t="s">
        <v>24</v>
      </c>
      <c r="D68" s="113"/>
      <c r="E68" s="114" t="s">
        <v>92</v>
      </c>
      <c r="F68" s="115"/>
      <c r="G68" s="115"/>
      <c r="H68" s="116"/>
      <c r="K68" s="101"/>
    </row>
    <row r="69" spans="1:11" x14ac:dyDescent="0.3">
      <c r="A69" s="252" t="s">
        <v>93</v>
      </c>
      <c r="B69" s="243" t="s">
        <v>171</v>
      </c>
      <c r="C69" s="98" t="s">
        <v>9</v>
      </c>
      <c r="D69" s="113" t="s">
        <v>12</v>
      </c>
      <c r="E69" s="114" t="s">
        <v>94</v>
      </c>
      <c r="F69" s="180">
        <f>F70+F71</f>
        <v>874.4</v>
      </c>
      <c r="G69" s="180">
        <f>G70+G71</f>
        <v>874.4</v>
      </c>
      <c r="H69" s="116">
        <f t="shared" si="0"/>
        <v>1</v>
      </c>
    </row>
    <row r="70" spans="1:11" x14ac:dyDescent="0.3">
      <c r="A70" s="250"/>
      <c r="B70" s="243"/>
      <c r="C70" s="98" t="s">
        <v>23</v>
      </c>
      <c r="D70" s="113" t="s">
        <v>12</v>
      </c>
      <c r="E70" s="114" t="s">
        <v>94</v>
      </c>
      <c r="F70" s="180"/>
      <c r="G70" s="180"/>
      <c r="H70" s="116"/>
    </row>
    <row r="71" spans="1:11" x14ac:dyDescent="0.3">
      <c r="A71" s="250"/>
      <c r="B71" s="243"/>
      <c r="C71" s="98" t="s">
        <v>24</v>
      </c>
      <c r="D71" s="113">
        <v>702</v>
      </c>
      <c r="E71" s="114" t="s">
        <v>94</v>
      </c>
      <c r="F71" s="180">
        <v>874.4</v>
      </c>
      <c r="G71" s="180">
        <v>874.4</v>
      </c>
      <c r="H71" s="116">
        <f t="shared" si="0"/>
        <v>1</v>
      </c>
    </row>
    <row r="72" spans="1:11" ht="52.2" hidden="1" customHeight="1" x14ac:dyDescent="0.3">
      <c r="A72" s="246" t="s">
        <v>95</v>
      </c>
      <c r="B72" s="248" t="s">
        <v>41</v>
      </c>
      <c r="C72" s="98" t="s">
        <v>9</v>
      </c>
      <c r="D72" s="113" t="s">
        <v>12</v>
      </c>
      <c r="E72" s="114" t="s">
        <v>96</v>
      </c>
      <c r="F72" s="181">
        <f>F74+F73</f>
        <v>0</v>
      </c>
      <c r="G72" s="181">
        <f>G74+G73</f>
        <v>0</v>
      </c>
      <c r="H72" s="116"/>
    </row>
    <row r="73" spans="1:11" ht="52.2" hidden="1" customHeight="1" x14ac:dyDescent="0.3">
      <c r="A73" s="247"/>
      <c r="B73" s="249"/>
      <c r="C73" s="98" t="s">
        <v>23</v>
      </c>
      <c r="D73" s="113" t="s">
        <v>12</v>
      </c>
      <c r="E73" s="114" t="s">
        <v>96</v>
      </c>
      <c r="F73" s="181"/>
      <c r="G73" s="181"/>
      <c r="H73" s="116"/>
    </row>
    <row r="74" spans="1:11" ht="52.2" hidden="1" customHeight="1" x14ac:dyDescent="0.3">
      <c r="A74" s="247"/>
      <c r="B74" s="249"/>
      <c r="C74" s="98" t="s">
        <v>24</v>
      </c>
      <c r="D74" s="113">
        <v>702</v>
      </c>
      <c r="E74" s="117" t="s">
        <v>96</v>
      </c>
      <c r="F74" s="182"/>
      <c r="G74" s="182"/>
      <c r="H74" s="116"/>
    </row>
    <row r="75" spans="1:11" hidden="1" x14ac:dyDescent="0.3">
      <c r="A75" s="250" t="s">
        <v>97</v>
      </c>
      <c r="B75" s="251" t="s">
        <v>42</v>
      </c>
      <c r="C75" s="98" t="s">
        <v>9</v>
      </c>
      <c r="D75" s="113" t="s">
        <v>12</v>
      </c>
      <c r="E75" s="73" t="s">
        <v>98</v>
      </c>
      <c r="F75" s="181">
        <f>F76+F77</f>
        <v>0</v>
      </c>
      <c r="G75" s="181">
        <f>G76+G77</f>
        <v>0</v>
      </c>
      <c r="H75" s="116"/>
    </row>
    <row r="76" spans="1:11" hidden="1" x14ac:dyDescent="0.3">
      <c r="A76" s="250"/>
      <c r="B76" s="251"/>
      <c r="C76" s="98" t="s">
        <v>23</v>
      </c>
      <c r="D76" s="113" t="s">
        <v>12</v>
      </c>
      <c r="E76" s="73" t="s">
        <v>98</v>
      </c>
      <c r="F76" s="181"/>
      <c r="G76" s="181"/>
      <c r="H76" s="116"/>
    </row>
    <row r="77" spans="1:11" hidden="1" x14ac:dyDescent="0.3">
      <c r="A77" s="250"/>
      <c r="B77" s="251"/>
      <c r="C77" s="98" t="s">
        <v>24</v>
      </c>
      <c r="D77" s="113" t="s">
        <v>12</v>
      </c>
      <c r="E77" s="73" t="s">
        <v>98</v>
      </c>
      <c r="F77" s="181"/>
      <c r="G77" s="181"/>
      <c r="H77" s="116"/>
    </row>
    <row r="78" spans="1:11" x14ac:dyDescent="0.3">
      <c r="A78" s="252" t="s">
        <v>99</v>
      </c>
      <c r="B78" s="253" t="s">
        <v>127</v>
      </c>
      <c r="C78" s="98" t="s">
        <v>9</v>
      </c>
      <c r="D78" s="113" t="s">
        <v>12</v>
      </c>
      <c r="E78" s="73" t="s">
        <v>126</v>
      </c>
      <c r="F78" s="181">
        <f>SUM(F79:F80)</f>
        <v>744.3</v>
      </c>
      <c r="G78" s="181">
        <f>SUM(G79:G80)</f>
        <v>744.3</v>
      </c>
      <c r="H78" s="116">
        <f>G78/F78</f>
        <v>1</v>
      </c>
    </row>
    <row r="79" spans="1:11" x14ac:dyDescent="0.3">
      <c r="A79" s="250"/>
      <c r="B79" s="254"/>
      <c r="C79" s="98" t="s">
        <v>23</v>
      </c>
      <c r="D79" s="113" t="s">
        <v>12</v>
      </c>
      <c r="E79" s="73" t="s">
        <v>126</v>
      </c>
      <c r="F79" s="181"/>
      <c r="G79" s="181"/>
      <c r="H79" s="116"/>
    </row>
    <row r="80" spans="1:11" x14ac:dyDescent="0.3">
      <c r="A80" s="250"/>
      <c r="B80" s="255"/>
      <c r="C80" s="98" t="s">
        <v>24</v>
      </c>
      <c r="D80" s="113" t="s">
        <v>12</v>
      </c>
      <c r="E80" s="73" t="s">
        <v>126</v>
      </c>
      <c r="F80" s="181">
        <v>744.3</v>
      </c>
      <c r="G80" s="181">
        <v>744.3</v>
      </c>
      <c r="H80" s="116">
        <f>G80/F80</f>
        <v>1</v>
      </c>
    </row>
    <row r="81" spans="1:8" s="165" customFormat="1" ht="23.4" customHeight="1" x14ac:dyDescent="0.3">
      <c r="A81" s="256" t="s">
        <v>103</v>
      </c>
      <c r="B81" s="245" t="s">
        <v>183</v>
      </c>
      <c r="C81" s="21" t="s">
        <v>9</v>
      </c>
      <c r="D81" s="113" t="s">
        <v>12</v>
      </c>
      <c r="E81" s="58" t="s">
        <v>104</v>
      </c>
      <c r="F81" s="168">
        <f>SUM(F82:F83)</f>
        <v>0</v>
      </c>
      <c r="G81" s="168">
        <f>SUM(G82:G83)</f>
        <v>0</v>
      </c>
      <c r="H81" s="116"/>
    </row>
    <row r="82" spans="1:8" s="165" customFormat="1" ht="24" customHeight="1" x14ac:dyDescent="0.3">
      <c r="A82" s="256"/>
      <c r="B82" s="245"/>
      <c r="C82" s="21" t="s">
        <v>23</v>
      </c>
      <c r="D82" s="113" t="s">
        <v>12</v>
      </c>
      <c r="E82" s="58" t="s">
        <v>104</v>
      </c>
      <c r="F82" s="168">
        <f>F85</f>
        <v>0</v>
      </c>
      <c r="G82" s="168">
        <f>G85</f>
        <v>0</v>
      </c>
      <c r="H82" s="116"/>
    </row>
    <row r="83" spans="1:8" s="165" customFormat="1" ht="24" customHeight="1" x14ac:dyDescent="0.3">
      <c r="A83" s="256"/>
      <c r="B83" s="245"/>
      <c r="C83" s="21" t="s">
        <v>24</v>
      </c>
      <c r="D83" s="113" t="s">
        <v>12</v>
      </c>
      <c r="E83" s="58" t="s">
        <v>104</v>
      </c>
      <c r="F83" s="168">
        <f>F86</f>
        <v>0</v>
      </c>
      <c r="G83" s="168">
        <f>G86</f>
        <v>0</v>
      </c>
      <c r="H83" s="116"/>
    </row>
    <row r="84" spans="1:8" x14ac:dyDescent="0.3">
      <c r="A84" s="257" t="s">
        <v>105</v>
      </c>
      <c r="B84" s="243" t="s">
        <v>106</v>
      </c>
      <c r="C84" s="98" t="s">
        <v>9</v>
      </c>
      <c r="D84" s="113" t="s">
        <v>12</v>
      </c>
      <c r="E84" s="167" t="s">
        <v>107</v>
      </c>
      <c r="F84" s="169">
        <f>SUM(F85:F86)</f>
        <v>0</v>
      </c>
      <c r="G84" s="169">
        <f>SUM(G85:G86)</f>
        <v>0</v>
      </c>
      <c r="H84" s="116"/>
    </row>
    <row r="85" spans="1:8" x14ac:dyDescent="0.3">
      <c r="A85" s="257"/>
      <c r="B85" s="243"/>
      <c r="C85" s="98" t="s">
        <v>23</v>
      </c>
      <c r="D85" s="113" t="s">
        <v>12</v>
      </c>
      <c r="E85" s="167" t="s">
        <v>107</v>
      </c>
      <c r="F85" s="169"/>
      <c r="G85" s="169"/>
      <c r="H85" s="116"/>
    </row>
    <row r="86" spans="1:8" x14ac:dyDescent="0.3">
      <c r="A86" s="257"/>
      <c r="B86" s="243"/>
      <c r="C86" s="98" t="s">
        <v>24</v>
      </c>
      <c r="D86" s="113" t="s">
        <v>12</v>
      </c>
      <c r="E86" s="167" t="s">
        <v>107</v>
      </c>
      <c r="F86" s="169"/>
      <c r="G86" s="169"/>
      <c r="H86" s="116"/>
    </row>
    <row r="87" spans="1:8" s="165" customFormat="1" ht="19.2" customHeight="1" x14ac:dyDescent="0.3">
      <c r="A87" s="244" t="str">
        <f>'Приложение 7'!A46</f>
        <v>1.5.</v>
      </c>
      <c r="B87" s="244" t="str">
        <f>'Приложение 7'!B46</f>
        <v>Подпрограмма 5
"Поддержка казачьих обществ, действующих на территории Грязинского муниципального района Липецкой области на 2022 – 2027 годы"</v>
      </c>
      <c r="C87" s="21" t="s">
        <v>9</v>
      </c>
      <c r="D87" s="110" t="s">
        <v>12</v>
      </c>
      <c r="E87" s="58" t="s">
        <v>187</v>
      </c>
      <c r="F87" s="212">
        <f>SUM(F88:F89)</f>
        <v>0</v>
      </c>
      <c r="G87" s="212">
        <f>SUM(G88:G89)</f>
        <v>0</v>
      </c>
      <c r="H87" s="112"/>
    </row>
    <row r="88" spans="1:8" s="165" customFormat="1" ht="19.2" customHeight="1" x14ac:dyDescent="0.3">
      <c r="A88" s="245"/>
      <c r="B88" s="245"/>
      <c r="C88" s="21" t="s">
        <v>23</v>
      </c>
      <c r="D88" s="110" t="s">
        <v>12</v>
      </c>
      <c r="E88" s="58" t="str">
        <f>E87</f>
        <v>02 5 00 00000</v>
      </c>
      <c r="F88" s="212">
        <f>F91</f>
        <v>0</v>
      </c>
      <c r="G88" s="212">
        <f>G91</f>
        <v>0</v>
      </c>
      <c r="H88" s="112"/>
    </row>
    <row r="89" spans="1:8" s="165" customFormat="1" ht="19.2" customHeight="1" x14ac:dyDescent="0.3">
      <c r="A89" s="245"/>
      <c r="B89" s="245"/>
      <c r="C89" s="21" t="s">
        <v>24</v>
      </c>
      <c r="D89" s="110" t="s">
        <v>12</v>
      </c>
      <c r="E89" s="58" t="str">
        <f>E87</f>
        <v>02 5 00 00000</v>
      </c>
      <c r="F89" s="212">
        <f>F92</f>
        <v>0</v>
      </c>
      <c r="G89" s="212">
        <f>G92</f>
        <v>0</v>
      </c>
      <c r="H89" s="112"/>
    </row>
    <row r="90" spans="1:8" ht="28.2" customHeight="1" x14ac:dyDescent="0.3">
      <c r="A90" s="242" t="str">
        <f>'Приложение 7'!A47</f>
        <v>1.5.1.</v>
      </c>
      <c r="B90" s="242" t="str">
        <f>'Приложение 7'!B47</f>
        <v>Основное мероприятие 1 подпрограммы 5 
Финансовая поддержка казачьих обществ, действующих на территории Грязинского муниципального района, на осуществление деятельности по участию в охране общественного порядка на территории Грязинского муниципального района на платной основе</v>
      </c>
      <c r="C90" s="98" t="s">
        <v>9</v>
      </c>
      <c r="D90" s="113" t="s">
        <v>12</v>
      </c>
      <c r="E90" s="167" t="s">
        <v>189</v>
      </c>
      <c r="F90" s="213">
        <f>SUM(F91:F92)</f>
        <v>0</v>
      </c>
      <c r="G90" s="213">
        <f>SUM(G91:G92)</f>
        <v>0</v>
      </c>
      <c r="H90" s="116"/>
    </row>
    <row r="91" spans="1:8" ht="28.2" customHeight="1" x14ac:dyDescent="0.3">
      <c r="A91" s="243"/>
      <c r="B91" s="243"/>
      <c r="C91" s="98" t="s">
        <v>23</v>
      </c>
      <c r="D91" s="113" t="s">
        <v>12</v>
      </c>
      <c r="E91" s="167" t="str">
        <f>E90</f>
        <v>02 5 01 00000</v>
      </c>
      <c r="F91" s="213"/>
      <c r="G91" s="213"/>
      <c r="H91" s="116"/>
    </row>
    <row r="92" spans="1:8" ht="28.2" customHeight="1" x14ac:dyDescent="0.3">
      <c r="A92" s="243"/>
      <c r="B92" s="243"/>
      <c r="C92" s="98" t="s">
        <v>24</v>
      </c>
      <c r="D92" s="113" t="s">
        <v>12</v>
      </c>
      <c r="E92" s="167" t="str">
        <f>E90</f>
        <v>02 5 01 00000</v>
      </c>
      <c r="F92" s="213"/>
      <c r="G92" s="213"/>
      <c r="H92" s="116"/>
    </row>
    <row r="93" spans="1:8" s="165" customFormat="1" x14ac:dyDescent="0.3">
      <c r="A93" s="244" t="str">
        <f>'Приложение 7'!A48</f>
        <v>1.6.</v>
      </c>
      <c r="B93" s="244" t="str">
        <f>'Приложение 7'!B48</f>
        <v>Подпрограмма 6
"Население Грязинского муниципального района: стратегия народосбережения на 2024-2027 годы"</v>
      </c>
      <c r="C93" s="21" t="s">
        <v>9</v>
      </c>
      <c r="D93" s="110" t="s">
        <v>12</v>
      </c>
      <c r="E93" s="58" t="s">
        <v>188</v>
      </c>
      <c r="F93" s="212">
        <f>SUM(F94:F95)</f>
        <v>0</v>
      </c>
      <c r="G93" s="212">
        <f>SUM(G94:G95)</f>
        <v>0</v>
      </c>
      <c r="H93" s="112"/>
    </row>
    <row r="94" spans="1:8" s="165" customFormat="1" x14ac:dyDescent="0.3">
      <c r="A94" s="245"/>
      <c r="B94" s="245"/>
      <c r="C94" s="21" t="s">
        <v>23</v>
      </c>
      <c r="D94" s="110" t="s">
        <v>12</v>
      </c>
      <c r="E94" s="58" t="str">
        <f>E93</f>
        <v>02 6 00 00000</v>
      </c>
      <c r="F94" s="212">
        <f>F97</f>
        <v>0</v>
      </c>
      <c r="G94" s="212">
        <f>G97</f>
        <v>0</v>
      </c>
      <c r="H94" s="112"/>
    </row>
    <row r="95" spans="1:8" s="165" customFormat="1" x14ac:dyDescent="0.3">
      <c r="A95" s="245"/>
      <c r="B95" s="245"/>
      <c r="C95" s="21" t="s">
        <v>24</v>
      </c>
      <c r="D95" s="110" t="s">
        <v>12</v>
      </c>
      <c r="E95" s="58" t="str">
        <f>E93</f>
        <v>02 6 00 00000</v>
      </c>
      <c r="F95" s="212">
        <f>F98</f>
        <v>0</v>
      </c>
      <c r="G95" s="212">
        <f>G98</f>
        <v>0</v>
      </c>
      <c r="H95" s="112"/>
    </row>
    <row r="96" spans="1:8" x14ac:dyDescent="0.3">
      <c r="A96" s="242" t="str">
        <f>'Приложение 7'!A49</f>
        <v>1.6.1.</v>
      </c>
      <c r="B96" s="242" t="str">
        <f>'Приложение 7'!B49</f>
        <v>Основное мероприятие 1 подпрограммы 6
Создание условий для сохранения и улучшения качества жизни населения Грязинского муниципального района</v>
      </c>
      <c r="C96" s="98" t="s">
        <v>9</v>
      </c>
      <c r="D96" s="113" t="s">
        <v>12</v>
      </c>
      <c r="E96" s="167" t="s">
        <v>190</v>
      </c>
      <c r="F96" s="213"/>
      <c r="G96" s="213"/>
      <c r="H96" s="116"/>
    </row>
    <row r="97" spans="1:8" x14ac:dyDescent="0.3">
      <c r="A97" s="243"/>
      <c r="B97" s="243"/>
      <c r="C97" s="98" t="s">
        <v>23</v>
      </c>
      <c r="D97" s="113" t="s">
        <v>12</v>
      </c>
      <c r="E97" s="167" t="str">
        <f>E96</f>
        <v>02 6 01 00000</v>
      </c>
      <c r="F97" s="213"/>
      <c r="G97" s="213"/>
      <c r="H97" s="116"/>
    </row>
    <row r="98" spans="1:8" x14ac:dyDescent="0.3">
      <c r="A98" s="243"/>
      <c r="B98" s="243"/>
      <c r="C98" s="98" t="s">
        <v>24</v>
      </c>
      <c r="D98" s="113" t="s">
        <v>12</v>
      </c>
      <c r="E98" s="167" t="str">
        <f>E96</f>
        <v>02 6 01 00000</v>
      </c>
      <c r="F98" s="213"/>
      <c r="G98" s="213"/>
      <c r="H98" s="116"/>
    </row>
  </sheetData>
  <autoFilter ref="C1:C80"/>
  <mergeCells count="68">
    <mergeCell ref="A18:A20"/>
    <mergeCell ref="B18:B20"/>
    <mergeCell ref="A24:A26"/>
    <mergeCell ref="B24:B26"/>
    <mergeCell ref="A15:A17"/>
    <mergeCell ref="B15:B17"/>
    <mergeCell ref="A21:A23"/>
    <mergeCell ref="B21:B23"/>
    <mergeCell ref="A6:A8"/>
    <mergeCell ref="B6:B8"/>
    <mergeCell ref="A9:A11"/>
    <mergeCell ref="B9:B11"/>
    <mergeCell ref="A12:A14"/>
    <mergeCell ref="B12:B14"/>
    <mergeCell ref="A1:H1"/>
    <mergeCell ref="A2:H2"/>
    <mergeCell ref="A3:A4"/>
    <mergeCell ref="B3:B4"/>
    <mergeCell ref="C3:C4"/>
    <mergeCell ref="D3:H3"/>
    <mergeCell ref="A69:A71"/>
    <mergeCell ref="B69:B71"/>
    <mergeCell ref="B57:B59"/>
    <mergeCell ref="A57:A59"/>
    <mergeCell ref="A54:A56"/>
    <mergeCell ref="B54:B56"/>
    <mergeCell ref="A60:A62"/>
    <mergeCell ref="B60:B62"/>
    <mergeCell ref="B63:B65"/>
    <mergeCell ref="A63:A65"/>
    <mergeCell ref="A27:A29"/>
    <mergeCell ref="B27:B29"/>
    <mergeCell ref="A30:A32"/>
    <mergeCell ref="B30:B32"/>
    <mergeCell ref="A33:A35"/>
    <mergeCell ref="B33:B35"/>
    <mergeCell ref="A36:A38"/>
    <mergeCell ref="B36:B38"/>
    <mergeCell ref="A81:A83"/>
    <mergeCell ref="B81:B83"/>
    <mergeCell ref="B84:B86"/>
    <mergeCell ref="A84:A86"/>
    <mergeCell ref="A39:A41"/>
    <mergeCell ref="B39:B41"/>
    <mergeCell ref="B66:B68"/>
    <mergeCell ref="A66:A68"/>
    <mergeCell ref="A42:A44"/>
    <mergeCell ref="B42:B44"/>
    <mergeCell ref="A45:A47"/>
    <mergeCell ref="B45:B47"/>
    <mergeCell ref="A51:A53"/>
    <mergeCell ref="B51:B53"/>
    <mergeCell ref="B48:B50"/>
    <mergeCell ref="A48:A50"/>
    <mergeCell ref="A72:A74"/>
    <mergeCell ref="B72:B74"/>
    <mergeCell ref="A75:A77"/>
    <mergeCell ref="B75:B77"/>
    <mergeCell ref="A78:A80"/>
    <mergeCell ref="B78:B80"/>
    <mergeCell ref="A96:A98"/>
    <mergeCell ref="B96:B98"/>
    <mergeCell ref="B87:B89"/>
    <mergeCell ref="A87:A89"/>
    <mergeCell ref="A90:A92"/>
    <mergeCell ref="B90:B92"/>
    <mergeCell ref="A93:A95"/>
    <mergeCell ref="B93:B95"/>
  </mergeCells>
  <pageMargins left="0.70866141732283472" right="0" top="0.74803149606299213" bottom="0.35433070866141736" header="0.31496062992125984" footer="0.31496062992125984"/>
  <pageSetup paperSize="9" scale="9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workbookViewId="0">
      <selection activeCell="K9" sqref="K9"/>
    </sheetView>
  </sheetViews>
  <sheetFormatPr defaultRowHeight="13.8" x14ac:dyDescent="0.25"/>
  <cols>
    <col min="1" max="1" width="7.33203125" style="2" bestFit="1" customWidth="1"/>
    <col min="2" max="2" width="54.5546875" style="2" customWidth="1"/>
    <col min="3" max="3" width="35.6640625" style="2" customWidth="1"/>
    <col min="4" max="5" width="14.109375" style="32" customWidth="1"/>
    <col min="6" max="6" width="8.88671875" style="19"/>
    <col min="7" max="256" width="8.88671875" style="2"/>
    <col min="257" max="257" width="47.88671875" style="2" bestFit="1" customWidth="1"/>
    <col min="258" max="258" width="35.6640625" style="2" customWidth="1"/>
    <col min="259" max="260" width="14.109375" style="2" customWidth="1"/>
    <col min="261" max="263" width="8.88671875" style="2"/>
    <col min="264" max="264" width="49.44140625" style="2" customWidth="1"/>
    <col min="265" max="512" width="8.88671875" style="2"/>
    <col min="513" max="513" width="47.88671875" style="2" bestFit="1" customWidth="1"/>
    <col min="514" max="514" width="35.6640625" style="2" customWidth="1"/>
    <col min="515" max="516" width="14.109375" style="2" customWidth="1"/>
    <col min="517" max="519" width="8.88671875" style="2"/>
    <col min="520" max="520" width="49.44140625" style="2" customWidth="1"/>
    <col min="521" max="768" width="8.88671875" style="2"/>
    <col min="769" max="769" width="47.88671875" style="2" bestFit="1" customWidth="1"/>
    <col min="770" max="770" width="35.6640625" style="2" customWidth="1"/>
    <col min="771" max="772" width="14.109375" style="2" customWidth="1"/>
    <col min="773" max="775" width="8.88671875" style="2"/>
    <col min="776" max="776" width="49.44140625" style="2" customWidth="1"/>
    <col min="777" max="1024" width="8.88671875" style="2"/>
    <col min="1025" max="1025" width="47.88671875" style="2" bestFit="1" customWidth="1"/>
    <col min="1026" max="1026" width="35.6640625" style="2" customWidth="1"/>
    <col min="1027" max="1028" width="14.109375" style="2" customWidth="1"/>
    <col min="1029" max="1031" width="8.88671875" style="2"/>
    <col min="1032" max="1032" width="49.44140625" style="2" customWidth="1"/>
    <col min="1033" max="1280" width="8.88671875" style="2"/>
    <col min="1281" max="1281" width="47.88671875" style="2" bestFit="1" customWidth="1"/>
    <col min="1282" max="1282" width="35.6640625" style="2" customWidth="1"/>
    <col min="1283" max="1284" width="14.109375" style="2" customWidth="1"/>
    <col min="1285" max="1287" width="8.88671875" style="2"/>
    <col min="1288" max="1288" width="49.44140625" style="2" customWidth="1"/>
    <col min="1289" max="1536" width="8.88671875" style="2"/>
    <col min="1537" max="1537" width="47.88671875" style="2" bestFit="1" customWidth="1"/>
    <col min="1538" max="1538" width="35.6640625" style="2" customWidth="1"/>
    <col min="1539" max="1540" width="14.109375" style="2" customWidth="1"/>
    <col min="1541" max="1543" width="8.88671875" style="2"/>
    <col min="1544" max="1544" width="49.44140625" style="2" customWidth="1"/>
    <col min="1545" max="1792" width="8.88671875" style="2"/>
    <col min="1793" max="1793" width="47.88671875" style="2" bestFit="1" customWidth="1"/>
    <col min="1794" max="1794" width="35.6640625" style="2" customWidth="1"/>
    <col min="1795" max="1796" width="14.109375" style="2" customWidth="1"/>
    <col min="1797" max="1799" width="8.88671875" style="2"/>
    <col min="1800" max="1800" width="49.44140625" style="2" customWidth="1"/>
    <col min="1801" max="2048" width="8.88671875" style="2"/>
    <col min="2049" max="2049" width="47.88671875" style="2" bestFit="1" customWidth="1"/>
    <col min="2050" max="2050" width="35.6640625" style="2" customWidth="1"/>
    <col min="2051" max="2052" width="14.109375" style="2" customWidth="1"/>
    <col min="2053" max="2055" width="8.88671875" style="2"/>
    <col min="2056" max="2056" width="49.44140625" style="2" customWidth="1"/>
    <col min="2057" max="2304" width="8.88671875" style="2"/>
    <col min="2305" max="2305" width="47.88671875" style="2" bestFit="1" customWidth="1"/>
    <col min="2306" max="2306" width="35.6640625" style="2" customWidth="1"/>
    <col min="2307" max="2308" width="14.109375" style="2" customWidth="1"/>
    <col min="2309" max="2311" width="8.88671875" style="2"/>
    <col min="2312" max="2312" width="49.44140625" style="2" customWidth="1"/>
    <col min="2313" max="2560" width="8.88671875" style="2"/>
    <col min="2561" max="2561" width="47.88671875" style="2" bestFit="1" customWidth="1"/>
    <col min="2562" max="2562" width="35.6640625" style="2" customWidth="1"/>
    <col min="2563" max="2564" width="14.109375" style="2" customWidth="1"/>
    <col min="2565" max="2567" width="8.88671875" style="2"/>
    <col min="2568" max="2568" width="49.44140625" style="2" customWidth="1"/>
    <col min="2569" max="2816" width="8.88671875" style="2"/>
    <col min="2817" max="2817" width="47.88671875" style="2" bestFit="1" customWidth="1"/>
    <col min="2818" max="2818" width="35.6640625" style="2" customWidth="1"/>
    <col min="2819" max="2820" width="14.109375" style="2" customWidth="1"/>
    <col min="2821" max="2823" width="8.88671875" style="2"/>
    <col min="2824" max="2824" width="49.44140625" style="2" customWidth="1"/>
    <col min="2825" max="3072" width="8.88671875" style="2"/>
    <col min="3073" max="3073" width="47.88671875" style="2" bestFit="1" customWidth="1"/>
    <col min="3074" max="3074" width="35.6640625" style="2" customWidth="1"/>
    <col min="3075" max="3076" width="14.109375" style="2" customWidth="1"/>
    <col min="3077" max="3079" width="8.88671875" style="2"/>
    <col min="3080" max="3080" width="49.44140625" style="2" customWidth="1"/>
    <col min="3081" max="3328" width="8.88671875" style="2"/>
    <col min="3329" max="3329" width="47.88671875" style="2" bestFit="1" customWidth="1"/>
    <col min="3330" max="3330" width="35.6640625" style="2" customWidth="1"/>
    <col min="3331" max="3332" width="14.109375" style="2" customWidth="1"/>
    <col min="3333" max="3335" width="8.88671875" style="2"/>
    <col min="3336" max="3336" width="49.44140625" style="2" customWidth="1"/>
    <col min="3337" max="3584" width="8.88671875" style="2"/>
    <col min="3585" max="3585" width="47.88671875" style="2" bestFit="1" customWidth="1"/>
    <col min="3586" max="3586" width="35.6640625" style="2" customWidth="1"/>
    <col min="3587" max="3588" width="14.109375" style="2" customWidth="1"/>
    <col min="3589" max="3591" width="8.88671875" style="2"/>
    <col min="3592" max="3592" width="49.44140625" style="2" customWidth="1"/>
    <col min="3593" max="3840" width="8.88671875" style="2"/>
    <col min="3841" max="3841" width="47.88671875" style="2" bestFit="1" customWidth="1"/>
    <col min="3842" max="3842" width="35.6640625" style="2" customWidth="1"/>
    <col min="3843" max="3844" width="14.109375" style="2" customWidth="1"/>
    <col min="3845" max="3847" width="8.88671875" style="2"/>
    <col min="3848" max="3848" width="49.44140625" style="2" customWidth="1"/>
    <col min="3849" max="4096" width="8.88671875" style="2"/>
    <col min="4097" max="4097" width="47.88671875" style="2" bestFit="1" customWidth="1"/>
    <col min="4098" max="4098" width="35.6640625" style="2" customWidth="1"/>
    <col min="4099" max="4100" width="14.109375" style="2" customWidth="1"/>
    <col min="4101" max="4103" width="8.88671875" style="2"/>
    <col min="4104" max="4104" width="49.44140625" style="2" customWidth="1"/>
    <col min="4105" max="4352" width="8.88671875" style="2"/>
    <col min="4353" max="4353" width="47.88671875" style="2" bestFit="1" customWidth="1"/>
    <col min="4354" max="4354" width="35.6640625" style="2" customWidth="1"/>
    <col min="4355" max="4356" width="14.109375" style="2" customWidth="1"/>
    <col min="4357" max="4359" width="8.88671875" style="2"/>
    <col min="4360" max="4360" width="49.44140625" style="2" customWidth="1"/>
    <col min="4361" max="4608" width="8.88671875" style="2"/>
    <col min="4609" max="4609" width="47.88671875" style="2" bestFit="1" customWidth="1"/>
    <col min="4610" max="4610" width="35.6640625" style="2" customWidth="1"/>
    <col min="4611" max="4612" width="14.109375" style="2" customWidth="1"/>
    <col min="4613" max="4615" width="8.88671875" style="2"/>
    <col min="4616" max="4616" width="49.44140625" style="2" customWidth="1"/>
    <col min="4617" max="4864" width="8.88671875" style="2"/>
    <col min="4865" max="4865" width="47.88671875" style="2" bestFit="1" customWidth="1"/>
    <col min="4866" max="4866" width="35.6640625" style="2" customWidth="1"/>
    <col min="4867" max="4868" width="14.109375" style="2" customWidth="1"/>
    <col min="4869" max="4871" width="8.88671875" style="2"/>
    <col min="4872" max="4872" width="49.44140625" style="2" customWidth="1"/>
    <col min="4873" max="5120" width="8.88671875" style="2"/>
    <col min="5121" max="5121" width="47.88671875" style="2" bestFit="1" customWidth="1"/>
    <col min="5122" max="5122" width="35.6640625" style="2" customWidth="1"/>
    <col min="5123" max="5124" width="14.109375" style="2" customWidth="1"/>
    <col min="5125" max="5127" width="8.88671875" style="2"/>
    <col min="5128" max="5128" width="49.44140625" style="2" customWidth="1"/>
    <col min="5129" max="5376" width="8.88671875" style="2"/>
    <col min="5377" max="5377" width="47.88671875" style="2" bestFit="1" customWidth="1"/>
    <col min="5378" max="5378" width="35.6640625" style="2" customWidth="1"/>
    <col min="5379" max="5380" width="14.109375" style="2" customWidth="1"/>
    <col min="5381" max="5383" width="8.88671875" style="2"/>
    <col min="5384" max="5384" width="49.44140625" style="2" customWidth="1"/>
    <col min="5385" max="5632" width="8.88671875" style="2"/>
    <col min="5633" max="5633" width="47.88671875" style="2" bestFit="1" customWidth="1"/>
    <col min="5634" max="5634" width="35.6640625" style="2" customWidth="1"/>
    <col min="5635" max="5636" width="14.109375" style="2" customWidth="1"/>
    <col min="5637" max="5639" width="8.88671875" style="2"/>
    <col min="5640" max="5640" width="49.44140625" style="2" customWidth="1"/>
    <col min="5641" max="5888" width="8.88671875" style="2"/>
    <col min="5889" max="5889" width="47.88671875" style="2" bestFit="1" customWidth="1"/>
    <col min="5890" max="5890" width="35.6640625" style="2" customWidth="1"/>
    <col min="5891" max="5892" width="14.109375" style="2" customWidth="1"/>
    <col min="5893" max="5895" width="8.88671875" style="2"/>
    <col min="5896" max="5896" width="49.44140625" style="2" customWidth="1"/>
    <col min="5897" max="6144" width="8.88671875" style="2"/>
    <col min="6145" max="6145" width="47.88671875" style="2" bestFit="1" customWidth="1"/>
    <col min="6146" max="6146" width="35.6640625" style="2" customWidth="1"/>
    <col min="6147" max="6148" width="14.109375" style="2" customWidth="1"/>
    <col min="6149" max="6151" width="8.88671875" style="2"/>
    <col min="6152" max="6152" width="49.44140625" style="2" customWidth="1"/>
    <col min="6153" max="6400" width="8.88671875" style="2"/>
    <col min="6401" max="6401" width="47.88671875" style="2" bestFit="1" customWidth="1"/>
    <col min="6402" max="6402" width="35.6640625" style="2" customWidth="1"/>
    <col min="6403" max="6404" width="14.109375" style="2" customWidth="1"/>
    <col min="6405" max="6407" width="8.88671875" style="2"/>
    <col min="6408" max="6408" width="49.44140625" style="2" customWidth="1"/>
    <col min="6409" max="6656" width="8.88671875" style="2"/>
    <col min="6657" max="6657" width="47.88671875" style="2" bestFit="1" customWidth="1"/>
    <col min="6658" max="6658" width="35.6640625" style="2" customWidth="1"/>
    <col min="6659" max="6660" width="14.109375" style="2" customWidth="1"/>
    <col min="6661" max="6663" width="8.88671875" style="2"/>
    <col min="6664" max="6664" width="49.44140625" style="2" customWidth="1"/>
    <col min="6665" max="6912" width="8.88671875" style="2"/>
    <col min="6913" max="6913" width="47.88671875" style="2" bestFit="1" customWidth="1"/>
    <col min="6914" max="6914" width="35.6640625" style="2" customWidth="1"/>
    <col min="6915" max="6916" width="14.109375" style="2" customWidth="1"/>
    <col min="6917" max="6919" width="8.88671875" style="2"/>
    <col min="6920" max="6920" width="49.44140625" style="2" customWidth="1"/>
    <col min="6921" max="7168" width="8.88671875" style="2"/>
    <col min="7169" max="7169" width="47.88671875" style="2" bestFit="1" customWidth="1"/>
    <col min="7170" max="7170" width="35.6640625" style="2" customWidth="1"/>
    <col min="7171" max="7172" width="14.109375" style="2" customWidth="1"/>
    <col min="7173" max="7175" width="8.88671875" style="2"/>
    <col min="7176" max="7176" width="49.44140625" style="2" customWidth="1"/>
    <col min="7177" max="7424" width="8.88671875" style="2"/>
    <col min="7425" max="7425" width="47.88671875" style="2" bestFit="1" customWidth="1"/>
    <col min="7426" max="7426" width="35.6640625" style="2" customWidth="1"/>
    <col min="7427" max="7428" width="14.109375" style="2" customWidth="1"/>
    <col min="7429" max="7431" width="8.88671875" style="2"/>
    <col min="7432" max="7432" width="49.44140625" style="2" customWidth="1"/>
    <col min="7433" max="7680" width="8.88671875" style="2"/>
    <col min="7681" max="7681" width="47.88671875" style="2" bestFit="1" customWidth="1"/>
    <col min="7682" max="7682" width="35.6640625" style="2" customWidth="1"/>
    <col min="7683" max="7684" width="14.109375" style="2" customWidth="1"/>
    <col min="7685" max="7687" width="8.88671875" style="2"/>
    <col min="7688" max="7688" width="49.44140625" style="2" customWidth="1"/>
    <col min="7689" max="7936" width="8.88671875" style="2"/>
    <col min="7937" max="7937" width="47.88671875" style="2" bestFit="1" customWidth="1"/>
    <col min="7938" max="7938" width="35.6640625" style="2" customWidth="1"/>
    <col min="7939" max="7940" width="14.109375" style="2" customWidth="1"/>
    <col min="7941" max="7943" width="8.88671875" style="2"/>
    <col min="7944" max="7944" width="49.44140625" style="2" customWidth="1"/>
    <col min="7945" max="8192" width="8.88671875" style="2"/>
    <col min="8193" max="8193" width="47.88671875" style="2" bestFit="1" customWidth="1"/>
    <col min="8194" max="8194" width="35.6640625" style="2" customWidth="1"/>
    <col min="8195" max="8196" width="14.109375" style="2" customWidth="1"/>
    <col min="8197" max="8199" width="8.88671875" style="2"/>
    <col min="8200" max="8200" width="49.44140625" style="2" customWidth="1"/>
    <col min="8201" max="8448" width="8.88671875" style="2"/>
    <col min="8449" max="8449" width="47.88671875" style="2" bestFit="1" customWidth="1"/>
    <col min="8450" max="8450" width="35.6640625" style="2" customWidth="1"/>
    <col min="8451" max="8452" width="14.109375" style="2" customWidth="1"/>
    <col min="8453" max="8455" width="8.88671875" style="2"/>
    <col min="8456" max="8456" width="49.44140625" style="2" customWidth="1"/>
    <col min="8457" max="8704" width="8.88671875" style="2"/>
    <col min="8705" max="8705" width="47.88671875" style="2" bestFit="1" customWidth="1"/>
    <col min="8706" max="8706" width="35.6640625" style="2" customWidth="1"/>
    <col min="8707" max="8708" width="14.109375" style="2" customWidth="1"/>
    <col min="8709" max="8711" width="8.88671875" style="2"/>
    <col min="8712" max="8712" width="49.44140625" style="2" customWidth="1"/>
    <col min="8713" max="8960" width="8.88671875" style="2"/>
    <col min="8961" max="8961" width="47.88671875" style="2" bestFit="1" customWidth="1"/>
    <col min="8962" max="8962" width="35.6640625" style="2" customWidth="1"/>
    <col min="8963" max="8964" width="14.109375" style="2" customWidth="1"/>
    <col min="8965" max="8967" width="8.88671875" style="2"/>
    <col min="8968" max="8968" width="49.44140625" style="2" customWidth="1"/>
    <col min="8969" max="9216" width="8.88671875" style="2"/>
    <col min="9217" max="9217" width="47.88671875" style="2" bestFit="1" customWidth="1"/>
    <col min="9218" max="9218" width="35.6640625" style="2" customWidth="1"/>
    <col min="9219" max="9220" width="14.109375" style="2" customWidth="1"/>
    <col min="9221" max="9223" width="8.88671875" style="2"/>
    <col min="9224" max="9224" width="49.44140625" style="2" customWidth="1"/>
    <col min="9225" max="9472" width="8.88671875" style="2"/>
    <col min="9473" max="9473" width="47.88671875" style="2" bestFit="1" customWidth="1"/>
    <col min="9474" max="9474" width="35.6640625" style="2" customWidth="1"/>
    <col min="9475" max="9476" width="14.109375" style="2" customWidth="1"/>
    <col min="9477" max="9479" width="8.88671875" style="2"/>
    <col min="9480" max="9480" width="49.44140625" style="2" customWidth="1"/>
    <col min="9481" max="9728" width="8.88671875" style="2"/>
    <col min="9729" max="9729" width="47.88671875" style="2" bestFit="1" customWidth="1"/>
    <col min="9730" max="9730" width="35.6640625" style="2" customWidth="1"/>
    <col min="9731" max="9732" width="14.109375" style="2" customWidth="1"/>
    <col min="9733" max="9735" width="8.88671875" style="2"/>
    <col min="9736" max="9736" width="49.44140625" style="2" customWidth="1"/>
    <col min="9737" max="9984" width="8.88671875" style="2"/>
    <col min="9985" max="9985" width="47.88671875" style="2" bestFit="1" customWidth="1"/>
    <col min="9986" max="9986" width="35.6640625" style="2" customWidth="1"/>
    <col min="9987" max="9988" width="14.109375" style="2" customWidth="1"/>
    <col min="9989" max="9991" width="8.88671875" style="2"/>
    <col min="9992" max="9992" width="49.44140625" style="2" customWidth="1"/>
    <col min="9993" max="10240" width="8.88671875" style="2"/>
    <col min="10241" max="10241" width="47.88671875" style="2" bestFit="1" customWidth="1"/>
    <col min="10242" max="10242" width="35.6640625" style="2" customWidth="1"/>
    <col min="10243" max="10244" width="14.109375" style="2" customWidth="1"/>
    <col min="10245" max="10247" width="8.88671875" style="2"/>
    <col min="10248" max="10248" width="49.44140625" style="2" customWidth="1"/>
    <col min="10249" max="10496" width="8.88671875" style="2"/>
    <col min="10497" max="10497" width="47.88671875" style="2" bestFit="1" customWidth="1"/>
    <col min="10498" max="10498" width="35.6640625" style="2" customWidth="1"/>
    <col min="10499" max="10500" width="14.109375" style="2" customWidth="1"/>
    <col min="10501" max="10503" width="8.88671875" style="2"/>
    <col min="10504" max="10504" width="49.44140625" style="2" customWidth="1"/>
    <col min="10505" max="10752" width="8.88671875" style="2"/>
    <col min="10753" max="10753" width="47.88671875" style="2" bestFit="1" customWidth="1"/>
    <col min="10754" max="10754" width="35.6640625" style="2" customWidth="1"/>
    <col min="10755" max="10756" width="14.109375" style="2" customWidth="1"/>
    <col min="10757" max="10759" width="8.88671875" style="2"/>
    <col min="10760" max="10760" width="49.44140625" style="2" customWidth="1"/>
    <col min="10761" max="11008" width="8.88671875" style="2"/>
    <col min="11009" max="11009" width="47.88671875" style="2" bestFit="1" customWidth="1"/>
    <col min="11010" max="11010" width="35.6640625" style="2" customWidth="1"/>
    <col min="11011" max="11012" width="14.109375" style="2" customWidth="1"/>
    <col min="11013" max="11015" width="8.88671875" style="2"/>
    <col min="11016" max="11016" width="49.44140625" style="2" customWidth="1"/>
    <col min="11017" max="11264" width="8.88671875" style="2"/>
    <col min="11265" max="11265" width="47.88671875" style="2" bestFit="1" customWidth="1"/>
    <col min="11266" max="11266" width="35.6640625" style="2" customWidth="1"/>
    <col min="11267" max="11268" width="14.109375" style="2" customWidth="1"/>
    <col min="11269" max="11271" width="8.88671875" style="2"/>
    <col min="11272" max="11272" width="49.44140625" style="2" customWidth="1"/>
    <col min="11273" max="11520" width="8.88671875" style="2"/>
    <col min="11521" max="11521" width="47.88671875" style="2" bestFit="1" customWidth="1"/>
    <col min="11522" max="11522" width="35.6640625" style="2" customWidth="1"/>
    <col min="11523" max="11524" width="14.109375" style="2" customWidth="1"/>
    <col min="11525" max="11527" width="8.88671875" style="2"/>
    <col min="11528" max="11528" width="49.44140625" style="2" customWidth="1"/>
    <col min="11529" max="11776" width="8.88671875" style="2"/>
    <col min="11777" max="11777" width="47.88671875" style="2" bestFit="1" customWidth="1"/>
    <col min="11778" max="11778" width="35.6640625" style="2" customWidth="1"/>
    <col min="11779" max="11780" width="14.109375" style="2" customWidth="1"/>
    <col min="11781" max="11783" width="8.88671875" style="2"/>
    <col min="11784" max="11784" width="49.44140625" style="2" customWidth="1"/>
    <col min="11785" max="12032" width="8.88671875" style="2"/>
    <col min="12033" max="12033" width="47.88671875" style="2" bestFit="1" customWidth="1"/>
    <col min="12034" max="12034" width="35.6640625" style="2" customWidth="1"/>
    <col min="12035" max="12036" width="14.109375" style="2" customWidth="1"/>
    <col min="12037" max="12039" width="8.88671875" style="2"/>
    <col min="12040" max="12040" width="49.44140625" style="2" customWidth="1"/>
    <col min="12041" max="12288" width="8.88671875" style="2"/>
    <col min="12289" max="12289" width="47.88671875" style="2" bestFit="1" customWidth="1"/>
    <col min="12290" max="12290" width="35.6640625" style="2" customWidth="1"/>
    <col min="12291" max="12292" width="14.109375" style="2" customWidth="1"/>
    <col min="12293" max="12295" width="8.88671875" style="2"/>
    <col min="12296" max="12296" width="49.44140625" style="2" customWidth="1"/>
    <col min="12297" max="12544" width="8.88671875" style="2"/>
    <col min="12545" max="12545" width="47.88671875" style="2" bestFit="1" customWidth="1"/>
    <col min="12546" max="12546" width="35.6640625" style="2" customWidth="1"/>
    <col min="12547" max="12548" width="14.109375" style="2" customWidth="1"/>
    <col min="12549" max="12551" width="8.88671875" style="2"/>
    <col min="12552" max="12552" width="49.44140625" style="2" customWidth="1"/>
    <col min="12553" max="12800" width="8.88671875" style="2"/>
    <col min="12801" max="12801" width="47.88671875" style="2" bestFit="1" customWidth="1"/>
    <col min="12802" max="12802" width="35.6640625" style="2" customWidth="1"/>
    <col min="12803" max="12804" width="14.109375" style="2" customWidth="1"/>
    <col min="12805" max="12807" width="8.88671875" style="2"/>
    <col min="12808" max="12808" width="49.44140625" style="2" customWidth="1"/>
    <col min="12809" max="13056" width="8.88671875" style="2"/>
    <col min="13057" max="13057" width="47.88671875" style="2" bestFit="1" customWidth="1"/>
    <col min="13058" max="13058" width="35.6640625" style="2" customWidth="1"/>
    <col min="13059" max="13060" width="14.109375" style="2" customWidth="1"/>
    <col min="13061" max="13063" width="8.88671875" style="2"/>
    <col min="13064" max="13064" width="49.44140625" style="2" customWidth="1"/>
    <col min="13065" max="13312" width="8.88671875" style="2"/>
    <col min="13313" max="13313" width="47.88671875" style="2" bestFit="1" customWidth="1"/>
    <col min="13314" max="13314" width="35.6640625" style="2" customWidth="1"/>
    <col min="13315" max="13316" width="14.109375" style="2" customWidth="1"/>
    <col min="13317" max="13319" width="8.88671875" style="2"/>
    <col min="13320" max="13320" width="49.44140625" style="2" customWidth="1"/>
    <col min="13321" max="13568" width="8.88671875" style="2"/>
    <col min="13569" max="13569" width="47.88671875" style="2" bestFit="1" customWidth="1"/>
    <col min="13570" max="13570" width="35.6640625" style="2" customWidth="1"/>
    <col min="13571" max="13572" width="14.109375" style="2" customWidth="1"/>
    <col min="13573" max="13575" width="8.88671875" style="2"/>
    <col min="13576" max="13576" width="49.44140625" style="2" customWidth="1"/>
    <col min="13577" max="13824" width="8.88671875" style="2"/>
    <col min="13825" max="13825" width="47.88671875" style="2" bestFit="1" customWidth="1"/>
    <col min="13826" max="13826" width="35.6640625" style="2" customWidth="1"/>
    <col min="13827" max="13828" width="14.109375" style="2" customWidth="1"/>
    <col min="13829" max="13831" width="8.88671875" style="2"/>
    <col min="13832" max="13832" width="49.44140625" style="2" customWidth="1"/>
    <col min="13833" max="14080" width="8.88671875" style="2"/>
    <col min="14081" max="14081" width="47.88671875" style="2" bestFit="1" customWidth="1"/>
    <col min="14082" max="14082" width="35.6640625" style="2" customWidth="1"/>
    <col min="14083" max="14084" width="14.109375" style="2" customWidth="1"/>
    <col min="14085" max="14087" width="8.88671875" style="2"/>
    <col min="14088" max="14088" width="49.44140625" style="2" customWidth="1"/>
    <col min="14089" max="14336" width="8.88671875" style="2"/>
    <col min="14337" max="14337" width="47.88671875" style="2" bestFit="1" customWidth="1"/>
    <col min="14338" max="14338" width="35.6640625" style="2" customWidth="1"/>
    <col min="14339" max="14340" width="14.109375" style="2" customWidth="1"/>
    <col min="14341" max="14343" width="8.88671875" style="2"/>
    <col min="14344" max="14344" width="49.44140625" style="2" customWidth="1"/>
    <col min="14345" max="14592" width="8.88671875" style="2"/>
    <col min="14593" max="14593" width="47.88671875" style="2" bestFit="1" customWidth="1"/>
    <col min="14594" max="14594" width="35.6640625" style="2" customWidth="1"/>
    <col min="14595" max="14596" width="14.109375" style="2" customWidth="1"/>
    <col min="14597" max="14599" width="8.88671875" style="2"/>
    <col min="14600" max="14600" width="49.44140625" style="2" customWidth="1"/>
    <col min="14601" max="14848" width="8.88671875" style="2"/>
    <col min="14849" max="14849" width="47.88671875" style="2" bestFit="1" customWidth="1"/>
    <col min="14850" max="14850" width="35.6640625" style="2" customWidth="1"/>
    <col min="14851" max="14852" width="14.109375" style="2" customWidth="1"/>
    <col min="14853" max="14855" width="8.88671875" style="2"/>
    <col min="14856" max="14856" width="49.44140625" style="2" customWidth="1"/>
    <col min="14857" max="15104" width="8.88671875" style="2"/>
    <col min="15105" max="15105" width="47.88671875" style="2" bestFit="1" customWidth="1"/>
    <col min="15106" max="15106" width="35.6640625" style="2" customWidth="1"/>
    <col min="15107" max="15108" width="14.109375" style="2" customWidth="1"/>
    <col min="15109" max="15111" width="8.88671875" style="2"/>
    <col min="15112" max="15112" width="49.44140625" style="2" customWidth="1"/>
    <col min="15113" max="15360" width="8.88671875" style="2"/>
    <col min="15361" max="15361" width="47.88671875" style="2" bestFit="1" customWidth="1"/>
    <col min="15362" max="15362" width="35.6640625" style="2" customWidth="1"/>
    <col min="15363" max="15364" width="14.109375" style="2" customWidth="1"/>
    <col min="15365" max="15367" width="8.88671875" style="2"/>
    <col min="15368" max="15368" width="49.44140625" style="2" customWidth="1"/>
    <col min="15369" max="15616" width="8.88671875" style="2"/>
    <col min="15617" max="15617" width="47.88671875" style="2" bestFit="1" customWidth="1"/>
    <col min="15618" max="15618" width="35.6640625" style="2" customWidth="1"/>
    <col min="15619" max="15620" width="14.109375" style="2" customWidth="1"/>
    <col min="15621" max="15623" width="8.88671875" style="2"/>
    <col min="15624" max="15624" width="49.44140625" style="2" customWidth="1"/>
    <col min="15625" max="15872" width="8.88671875" style="2"/>
    <col min="15873" max="15873" width="47.88671875" style="2" bestFit="1" customWidth="1"/>
    <col min="15874" max="15874" width="35.6640625" style="2" customWidth="1"/>
    <col min="15875" max="15876" width="14.109375" style="2" customWidth="1"/>
    <col min="15877" max="15879" width="8.88671875" style="2"/>
    <col min="15880" max="15880" width="49.44140625" style="2" customWidth="1"/>
    <col min="15881" max="16128" width="8.88671875" style="2"/>
    <col min="16129" max="16129" width="47.88671875" style="2" bestFit="1" customWidth="1"/>
    <col min="16130" max="16130" width="35.6640625" style="2" customWidth="1"/>
    <col min="16131" max="16132" width="14.109375" style="2" customWidth="1"/>
    <col min="16133" max="16135" width="8.88671875" style="2"/>
    <col min="16136" max="16136" width="49.44140625" style="2" customWidth="1"/>
    <col min="16137" max="16384" width="8.88671875" style="2"/>
  </cols>
  <sheetData>
    <row r="1" spans="1:9" x14ac:dyDescent="0.25">
      <c r="A1" s="263" t="s">
        <v>128</v>
      </c>
      <c r="B1" s="263"/>
      <c r="C1" s="263"/>
      <c r="D1" s="263"/>
      <c r="E1" s="263"/>
      <c r="F1" s="18"/>
      <c r="G1" s="14"/>
      <c r="H1" s="14"/>
      <c r="I1" s="14"/>
    </row>
    <row r="2" spans="1:9" ht="30.75" customHeight="1" x14ac:dyDescent="0.25">
      <c r="A2" s="282" t="s">
        <v>203</v>
      </c>
      <c r="B2" s="282"/>
      <c r="C2" s="282"/>
      <c r="D2" s="282"/>
      <c r="E2" s="282"/>
      <c r="F2" s="15"/>
      <c r="G2" s="15"/>
      <c r="H2" s="15"/>
      <c r="I2" s="15"/>
    </row>
    <row r="3" spans="1:9" ht="14.4" x14ac:dyDescent="0.25">
      <c r="A3" s="265" t="s">
        <v>20</v>
      </c>
      <c r="B3" s="265" t="s">
        <v>2</v>
      </c>
      <c r="C3" s="265" t="s">
        <v>21</v>
      </c>
      <c r="D3" s="283" t="s">
        <v>25</v>
      </c>
      <c r="E3" s="283"/>
      <c r="G3" s="19"/>
      <c r="H3" s="19"/>
      <c r="I3" s="19"/>
    </row>
    <row r="4" spans="1:9" ht="41.4" x14ac:dyDescent="0.25">
      <c r="A4" s="265"/>
      <c r="B4" s="265"/>
      <c r="C4" s="265"/>
      <c r="D4" s="214" t="s">
        <v>26</v>
      </c>
      <c r="E4" s="214" t="s">
        <v>129</v>
      </c>
    </row>
    <row r="5" spans="1:9" x14ac:dyDescent="0.25">
      <c r="A5" s="16">
        <v>1</v>
      </c>
      <c r="B5" s="16">
        <v>2</v>
      </c>
      <c r="C5" s="16">
        <v>3</v>
      </c>
      <c r="D5" s="214">
        <v>4</v>
      </c>
      <c r="E5" s="214">
        <v>5</v>
      </c>
    </row>
    <row r="6" spans="1:9" s="25" customFormat="1" ht="14.4" customHeight="1" x14ac:dyDescent="0.3">
      <c r="A6" s="258" t="s">
        <v>46</v>
      </c>
      <c r="B6" s="284" t="s">
        <v>179</v>
      </c>
      <c r="C6" s="17" t="s">
        <v>9</v>
      </c>
      <c r="D6" s="26">
        <f>SUM(D7:D11)</f>
        <v>157762.4</v>
      </c>
      <c r="E6" s="26">
        <f>SUM(E7:E11)</f>
        <v>157451.19999999998</v>
      </c>
      <c r="F6" s="24"/>
    </row>
    <row r="7" spans="1:9" s="25" customFormat="1" ht="14.4" x14ac:dyDescent="0.3">
      <c r="A7" s="258"/>
      <c r="B7" s="285"/>
      <c r="C7" s="17" t="s">
        <v>27</v>
      </c>
      <c r="D7" s="26">
        <f t="shared" ref="D7:E11" si="0">D13+D37+D73+D157+D169+D181</f>
        <v>179</v>
      </c>
      <c r="E7" s="26">
        <f t="shared" si="0"/>
        <v>179</v>
      </c>
      <c r="F7" s="24"/>
    </row>
    <row r="8" spans="1:9" s="25" customFormat="1" ht="14.4" x14ac:dyDescent="0.3">
      <c r="A8" s="258"/>
      <c r="B8" s="285"/>
      <c r="C8" s="17" t="s">
        <v>28</v>
      </c>
      <c r="D8" s="26">
        <f t="shared" si="0"/>
        <v>8391.2999999999993</v>
      </c>
      <c r="E8" s="26">
        <f t="shared" si="0"/>
        <v>8391.2999999999993</v>
      </c>
      <c r="F8" s="24"/>
    </row>
    <row r="9" spans="1:9" s="25" customFormat="1" ht="14.4" customHeight="1" x14ac:dyDescent="0.3">
      <c r="A9" s="258"/>
      <c r="B9" s="285"/>
      <c r="C9" s="20" t="s">
        <v>29</v>
      </c>
      <c r="D9" s="26">
        <f t="shared" si="0"/>
        <v>149192.1</v>
      </c>
      <c r="E9" s="26">
        <f t="shared" si="0"/>
        <v>148880.9</v>
      </c>
      <c r="F9" s="24"/>
    </row>
    <row r="10" spans="1:9" s="25" customFormat="1" ht="14.4" x14ac:dyDescent="0.3">
      <c r="A10" s="258"/>
      <c r="B10" s="285"/>
      <c r="C10" s="20" t="s">
        <v>30</v>
      </c>
      <c r="D10" s="26">
        <f t="shared" si="0"/>
        <v>0</v>
      </c>
      <c r="E10" s="26">
        <f t="shared" si="0"/>
        <v>0</v>
      </c>
      <c r="F10" s="24"/>
    </row>
    <row r="11" spans="1:9" s="25" customFormat="1" ht="13.95" customHeight="1" x14ac:dyDescent="0.3">
      <c r="A11" s="258"/>
      <c r="B11" s="286"/>
      <c r="C11" s="20" t="s">
        <v>31</v>
      </c>
      <c r="D11" s="26">
        <f t="shared" si="0"/>
        <v>0</v>
      </c>
      <c r="E11" s="26">
        <f t="shared" si="0"/>
        <v>0</v>
      </c>
      <c r="F11" s="24"/>
      <c r="I11" s="121"/>
    </row>
    <row r="12" spans="1:9" s="28" customFormat="1" ht="14.4" customHeight="1" x14ac:dyDescent="0.3">
      <c r="A12" s="258" t="s">
        <v>49</v>
      </c>
      <c r="B12" s="287" t="s">
        <v>184</v>
      </c>
      <c r="C12" s="21" t="s">
        <v>9</v>
      </c>
      <c r="D12" s="26">
        <f>SUM(D13:D17)</f>
        <v>1554.6</v>
      </c>
      <c r="E12" s="26">
        <f>SUM(E13:E17)</f>
        <v>1554.6</v>
      </c>
      <c r="F12" s="27"/>
      <c r="I12" s="121"/>
    </row>
    <row r="13" spans="1:9" s="28" customFormat="1" ht="14.4" x14ac:dyDescent="0.3">
      <c r="A13" s="258"/>
      <c r="B13" s="287"/>
      <c r="C13" s="21" t="s">
        <v>27</v>
      </c>
      <c r="D13" s="26">
        <f>D19+D25+D31</f>
        <v>0</v>
      </c>
      <c r="E13" s="26">
        <f t="shared" ref="E13" si="1">E19+E25+E31</f>
        <v>0</v>
      </c>
      <c r="F13" s="27"/>
      <c r="I13" s="121"/>
    </row>
    <row r="14" spans="1:9" s="28" customFormat="1" ht="14.4" customHeight="1" x14ac:dyDescent="0.3">
      <c r="A14" s="258"/>
      <c r="B14" s="287"/>
      <c r="C14" s="21" t="s">
        <v>28</v>
      </c>
      <c r="D14" s="26">
        <f t="shared" ref="D14:E14" si="2">D20+D26+D32</f>
        <v>0</v>
      </c>
      <c r="E14" s="26">
        <f t="shared" si="2"/>
        <v>0</v>
      </c>
      <c r="F14" s="27"/>
      <c r="I14" s="126"/>
    </row>
    <row r="15" spans="1:9" s="28" customFormat="1" ht="14.4" customHeight="1" x14ac:dyDescent="0.3">
      <c r="A15" s="258"/>
      <c r="B15" s="287"/>
      <c r="C15" s="22" t="s">
        <v>29</v>
      </c>
      <c r="D15" s="26">
        <f t="shared" ref="D15:E15" si="3">D21+D27+D33</f>
        <v>1554.6</v>
      </c>
      <c r="E15" s="26">
        <f t="shared" si="3"/>
        <v>1554.6</v>
      </c>
      <c r="F15" s="27"/>
      <c r="I15" s="122"/>
    </row>
    <row r="16" spans="1:9" s="28" customFormat="1" ht="14.4" x14ac:dyDescent="0.3">
      <c r="A16" s="258"/>
      <c r="B16" s="287"/>
      <c r="C16" s="22" t="s">
        <v>30</v>
      </c>
      <c r="D16" s="26">
        <f t="shared" ref="D16:E16" si="4">D22+D28+D34</f>
        <v>0</v>
      </c>
      <c r="E16" s="26">
        <f t="shared" si="4"/>
        <v>0</v>
      </c>
      <c r="F16" s="27"/>
      <c r="I16" s="122"/>
    </row>
    <row r="17" spans="1:9" s="28" customFormat="1" ht="14.4" customHeight="1" x14ac:dyDescent="0.3">
      <c r="A17" s="258"/>
      <c r="B17" s="287"/>
      <c r="C17" s="22" t="s">
        <v>31</v>
      </c>
      <c r="D17" s="26">
        <f t="shared" ref="D17:E17" si="5">D23+D29+D35</f>
        <v>0</v>
      </c>
      <c r="E17" s="26">
        <f t="shared" si="5"/>
        <v>0</v>
      </c>
      <c r="F17" s="27"/>
      <c r="I17" s="127"/>
    </row>
    <row r="18" spans="1:9" ht="14.4" customHeight="1" x14ac:dyDescent="0.25">
      <c r="A18" s="250" t="s">
        <v>51</v>
      </c>
      <c r="B18" s="268" t="s">
        <v>32</v>
      </c>
      <c r="C18" s="98" t="s">
        <v>9</v>
      </c>
      <c r="D18" s="128">
        <f>SUM(D19:D23)</f>
        <v>81.8</v>
      </c>
      <c r="E18" s="128">
        <f>SUM(E19:E23)</f>
        <v>81.8</v>
      </c>
      <c r="I18" s="123"/>
    </row>
    <row r="19" spans="1:9" x14ac:dyDescent="0.25">
      <c r="A19" s="250"/>
      <c r="B19" s="268"/>
      <c r="C19" s="98" t="s">
        <v>27</v>
      </c>
      <c r="D19" s="128">
        <f>'Приложение 8'!F13</f>
        <v>0</v>
      </c>
      <c r="E19" s="128">
        <f>'Приложение 8'!G13</f>
        <v>0</v>
      </c>
      <c r="I19" s="123"/>
    </row>
    <row r="20" spans="1:9" ht="13.95" customHeight="1" x14ac:dyDescent="0.25">
      <c r="A20" s="250"/>
      <c r="B20" s="268"/>
      <c r="C20" s="98" t="s">
        <v>28</v>
      </c>
      <c r="D20" s="128">
        <f>'Приложение 8'!F14</f>
        <v>0</v>
      </c>
      <c r="E20" s="128">
        <f>'Приложение 8'!G14</f>
        <v>0</v>
      </c>
      <c r="I20" s="123"/>
    </row>
    <row r="21" spans="1:9" ht="14.4" customHeight="1" x14ac:dyDescent="0.25">
      <c r="A21" s="250"/>
      <c r="B21" s="268"/>
      <c r="C21" s="129" t="s">
        <v>29</v>
      </c>
      <c r="D21" s="128">
        <f>'Приложение 7'!G17</f>
        <v>81.8</v>
      </c>
      <c r="E21" s="128">
        <f>'Приложение 7'!H17</f>
        <v>81.8</v>
      </c>
      <c r="I21" s="123"/>
    </row>
    <row r="22" spans="1:9" x14ac:dyDescent="0.25">
      <c r="A22" s="250"/>
      <c r="B22" s="268"/>
      <c r="C22" s="129" t="s">
        <v>30</v>
      </c>
      <c r="D22" s="128"/>
      <c r="E22" s="128"/>
      <c r="I22" s="123"/>
    </row>
    <row r="23" spans="1:9" ht="13.95" customHeight="1" x14ac:dyDescent="0.25">
      <c r="A23" s="250"/>
      <c r="B23" s="268"/>
      <c r="C23" s="129" t="s">
        <v>31</v>
      </c>
      <c r="D23" s="128"/>
      <c r="E23" s="128"/>
      <c r="I23" s="123"/>
    </row>
    <row r="24" spans="1:9" ht="14.4" customHeight="1" x14ac:dyDescent="0.25">
      <c r="A24" s="250" t="s">
        <v>53</v>
      </c>
      <c r="B24" s="262" t="s">
        <v>33</v>
      </c>
      <c r="C24" s="98" t="s">
        <v>9</v>
      </c>
      <c r="D24" s="128">
        <f>SUM(D25:D29)</f>
        <v>30</v>
      </c>
      <c r="E24" s="128">
        <f>SUM(E25:E29)</f>
        <v>30</v>
      </c>
      <c r="I24" s="123"/>
    </row>
    <row r="25" spans="1:9" x14ac:dyDescent="0.25">
      <c r="A25" s="250"/>
      <c r="B25" s="262"/>
      <c r="C25" s="98" t="s">
        <v>27</v>
      </c>
      <c r="D25" s="128">
        <f>'Приложение 8'!F16</f>
        <v>0</v>
      </c>
      <c r="E25" s="128">
        <f>'Приложение 8'!G16</f>
        <v>0</v>
      </c>
      <c r="I25" s="123"/>
    </row>
    <row r="26" spans="1:9" ht="13.95" customHeight="1" x14ac:dyDescent="0.25">
      <c r="A26" s="250"/>
      <c r="B26" s="262"/>
      <c r="C26" s="98" t="s">
        <v>28</v>
      </c>
      <c r="D26" s="128">
        <f>'Приложение 8'!F17</f>
        <v>0</v>
      </c>
      <c r="E26" s="128">
        <f>'Приложение 8'!G17</f>
        <v>0</v>
      </c>
      <c r="I26" s="122"/>
    </row>
    <row r="27" spans="1:9" ht="14.4" customHeight="1" x14ac:dyDescent="0.25">
      <c r="A27" s="250"/>
      <c r="B27" s="262"/>
      <c r="C27" s="129" t="s">
        <v>29</v>
      </c>
      <c r="D27" s="128">
        <f>'Приложение 7'!G18</f>
        <v>30</v>
      </c>
      <c r="E27" s="128">
        <f>'Приложение 7'!H18</f>
        <v>30</v>
      </c>
      <c r="I27" s="122"/>
    </row>
    <row r="28" spans="1:9" x14ac:dyDescent="0.25">
      <c r="A28" s="250"/>
      <c r="B28" s="262"/>
      <c r="C28" s="129" t="s">
        <v>30</v>
      </c>
      <c r="D28" s="128"/>
      <c r="E28" s="128"/>
      <c r="I28" s="122"/>
    </row>
    <row r="29" spans="1:9" ht="13.95" customHeight="1" x14ac:dyDescent="0.25">
      <c r="A29" s="250"/>
      <c r="B29" s="262"/>
      <c r="C29" s="129" t="s">
        <v>31</v>
      </c>
      <c r="D29" s="128"/>
      <c r="E29" s="128"/>
      <c r="I29" s="124"/>
    </row>
    <row r="30" spans="1:9" ht="14.4" customHeight="1" x14ac:dyDescent="0.25">
      <c r="A30" s="250" t="s">
        <v>55</v>
      </c>
      <c r="B30" s="262" t="s">
        <v>34</v>
      </c>
      <c r="C30" s="98" t="s">
        <v>9</v>
      </c>
      <c r="D30" s="128">
        <f>SUM(D31:D35)</f>
        <v>1442.8</v>
      </c>
      <c r="E30" s="128">
        <f>SUM(E31:E35)</f>
        <v>1442.8</v>
      </c>
      <c r="I30" s="124"/>
    </row>
    <row r="31" spans="1:9" x14ac:dyDescent="0.25">
      <c r="A31" s="250"/>
      <c r="B31" s="262"/>
      <c r="C31" s="98" t="s">
        <v>27</v>
      </c>
      <c r="D31" s="128">
        <f>'Приложение 8'!F19</f>
        <v>0</v>
      </c>
      <c r="E31" s="128">
        <f>'Приложение 8'!G19</f>
        <v>0</v>
      </c>
      <c r="I31" s="124"/>
    </row>
    <row r="32" spans="1:9" ht="13.95" customHeight="1" x14ac:dyDescent="0.25">
      <c r="A32" s="250"/>
      <c r="B32" s="262"/>
      <c r="C32" s="98" t="s">
        <v>28</v>
      </c>
      <c r="D32" s="128">
        <f>'Приложение 8'!F20</f>
        <v>0</v>
      </c>
      <c r="E32" s="128">
        <f>'Приложение 8'!G20</f>
        <v>0</v>
      </c>
      <c r="I32" s="102"/>
    </row>
    <row r="33" spans="1:9" x14ac:dyDescent="0.25">
      <c r="A33" s="250"/>
      <c r="B33" s="262"/>
      <c r="C33" s="129" t="s">
        <v>29</v>
      </c>
      <c r="D33" s="128">
        <f>'Приложение 7'!G19</f>
        <v>1442.8</v>
      </c>
      <c r="E33" s="128">
        <f>'Приложение 7'!H19</f>
        <v>1442.8</v>
      </c>
      <c r="I33" s="102"/>
    </row>
    <row r="34" spans="1:9" x14ac:dyDescent="0.25">
      <c r="A34" s="250"/>
      <c r="B34" s="262"/>
      <c r="C34" s="129" t="s">
        <v>30</v>
      </c>
      <c r="D34" s="128"/>
      <c r="E34" s="128"/>
      <c r="I34" s="102"/>
    </row>
    <row r="35" spans="1:9" ht="13.95" customHeight="1" x14ac:dyDescent="0.25">
      <c r="A35" s="250"/>
      <c r="B35" s="262"/>
      <c r="C35" s="129" t="s">
        <v>31</v>
      </c>
      <c r="D35" s="128"/>
      <c r="E35" s="128"/>
      <c r="I35" s="102"/>
    </row>
    <row r="36" spans="1:9" s="28" customFormat="1" ht="14.4" customHeight="1" x14ac:dyDescent="0.3">
      <c r="A36" s="258" t="s">
        <v>57</v>
      </c>
      <c r="B36" s="259" t="s">
        <v>185</v>
      </c>
      <c r="C36" s="21" t="s">
        <v>9</v>
      </c>
      <c r="D36" s="26">
        <f>SUM(D37:D41)</f>
        <v>10448.4</v>
      </c>
      <c r="E36" s="26">
        <f>SUM(E37:E41)</f>
        <v>10448.4</v>
      </c>
      <c r="F36" s="27"/>
      <c r="I36" s="102"/>
    </row>
    <row r="37" spans="1:9" s="28" customFormat="1" ht="14.4" x14ac:dyDescent="0.3">
      <c r="A37" s="258"/>
      <c r="B37" s="259"/>
      <c r="C37" s="21" t="s">
        <v>27</v>
      </c>
      <c r="D37" s="26">
        <f>D43+D49+D55+D61+D67</f>
        <v>0</v>
      </c>
      <c r="E37" s="26">
        <f t="shared" ref="E37" si="6">E43+E49+E55+E61+E67</f>
        <v>0</v>
      </c>
      <c r="F37" s="27"/>
      <c r="I37" s="102"/>
    </row>
    <row r="38" spans="1:9" s="28" customFormat="1" ht="14.4" customHeight="1" x14ac:dyDescent="0.3">
      <c r="A38" s="258"/>
      <c r="B38" s="259"/>
      <c r="C38" s="21" t="s">
        <v>28</v>
      </c>
      <c r="D38" s="26">
        <f t="shared" ref="D38:E38" si="7">D44+D50+D56+D62+D68</f>
        <v>879.1</v>
      </c>
      <c r="E38" s="26">
        <f t="shared" si="7"/>
        <v>879.1</v>
      </c>
      <c r="F38" s="27"/>
      <c r="I38" s="102"/>
    </row>
    <row r="39" spans="1:9" s="28" customFormat="1" ht="14.4" x14ac:dyDescent="0.3">
      <c r="A39" s="258"/>
      <c r="B39" s="259"/>
      <c r="C39" s="22" t="s">
        <v>29</v>
      </c>
      <c r="D39" s="26">
        <f t="shared" ref="D39:E39" si="8">D45+D51+D57+D63+D69</f>
        <v>9569.2999999999993</v>
      </c>
      <c r="E39" s="26">
        <f t="shared" si="8"/>
        <v>9569.2999999999993</v>
      </c>
      <c r="F39" s="27"/>
      <c r="I39" s="102"/>
    </row>
    <row r="40" spans="1:9" s="28" customFormat="1" ht="14.4" x14ac:dyDescent="0.3">
      <c r="A40" s="258"/>
      <c r="B40" s="259"/>
      <c r="C40" s="22" t="s">
        <v>30</v>
      </c>
      <c r="D40" s="26">
        <f t="shared" ref="D40:E40" si="9">D46+D52+D58+D64+D70</f>
        <v>0</v>
      </c>
      <c r="E40" s="26">
        <f t="shared" si="9"/>
        <v>0</v>
      </c>
      <c r="F40" s="27"/>
      <c r="I40" s="102"/>
    </row>
    <row r="41" spans="1:9" s="28" customFormat="1" ht="14.4" customHeight="1" x14ac:dyDescent="0.3">
      <c r="A41" s="258"/>
      <c r="B41" s="259"/>
      <c r="C41" s="22" t="s">
        <v>31</v>
      </c>
      <c r="D41" s="26">
        <f>D47+D53+D59+D65+D71</f>
        <v>0</v>
      </c>
      <c r="E41" s="26">
        <f>E47+E53+E59+E65+E71</f>
        <v>0</v>
      </c>
      <c r="F41" s="27"/>
      <c r="I41" s="102"/>
    </row>
    <row r="42" spans="1:9" ht="14.4" customHeight="1" x14ac:dyDescent="0.25">
      <c r="A42" s="250" t="s">
        <v>59</v>
      </c>
      <c r="B42" s="272" t="s">
        <v>100</v>
      </c>
      <c r="C42" s="98" t="s">
        <v>9</v>
      </c>
      <c r="D42" s="128">
        <f>SUM(D43:D47)</f>
        <v>625.4</v>
      </c>
      <c r="E42" s="128">
        <f>SUM(E43:E47)</f>
        <v>625.4</v>
      </c>
      <c r="I42" s="102"/>
    </row>
    <row r="43" spans="1:9" x14ac:dyDescent="0.25">
      <c r="A43" s="250"/>
      <c r="B43" s="273"/>
      <c r="C43" s="98" t="s">
        <v>27</v>
      </c>
      <c r="D43" s="128">
        <f>'Приложение 8'!F25</f>
        <v>0</v>
      </c>
      <c r="E43" s="128">
        <f>'Приложение 8'!G25</f>
        <v>0</v>
      </c>
      <c r="I43" s="102"/>
    </row>
    <row r="44" spans="1:9" ht="13.95" customHeight="1" x14ac:dyDescent="0.25">
      <c r="A44" s="250"/>
      <c r="B44" s="273"/>
      <c r="C44" s="98" t="s">
        <v>28</v>
      </c>
      <c r="D44" s="128">
        <f>'Приложение 8'!F26</f>
        <v>222.5</v>
      </c>
      <c r="E44" s="128">
        <f>'Приложение 8'!G26</f>
        <v>222.5</v>
      </c>
      <c r="I44" s="122"/>
    </row>
    <row r="45" spans="1:9" x14ac:dyDescent="0.25">
      <c r="A45" s="250"/>
      <c r="B45" s="273"/>
      <c r="C45" s="129" t="s">
        <v>29</v>
      </c>
      <c r="D45" s="128">
        <f>'Приложение 7'!G23</f>
        <v>402.9</v>
      </c>
      <c r="E45" s="128">
        <f>'Приложение 7'!H23</f>
        <v>402.9</v>
      </c>
      <c r="I45" s="122"/>
    </row>
    <row r="46" spans="1:9" x14ac:dyDescent="0.25">
      <c r="A46" s="250"/>
      <c r="B46" s="273"/>
      <c r="C46" s="129" t="s">
        <v>30</v>
      </c>
      <c r="D46" s="128"/>
      <c r="E46" s="128"/>
      <c r="I46" s="122"/>
    </row>
    <row r="47" spans="1:9" ht="13.95" customHeight="1" x14ac:dyDescent="0.25">
      <c r="A47" s="250"/>
      <c r="B47" s="274"/>
      <c r="C47" s="129" t="s">
        <v>31</v>
      </c>
      <c r="D47" s="128"/>
      <c r="E47" s="128"/>
    </row>
    <row r="48" spans="1:9" ht="13.95" customHeight="1" x14ac:dyDescent="0.25">
      <c r="A48" s="246" t="s">
        <v>61</v>
      </c>
      <c r="B48" s="248" t="s">
        <v>35</v>
      </c>
      <c r="C48" s="98" t="s">
        <v>9</v>
      </c>
      <c r="D48" s="128">
        <f>SUM(D49:D53)</f>
        <v>38.4</v>
      </c>
      <c r="E48" s="128">
        <f>SUM(E49:E53)</f>
        <v>38.4</v>
      </c>
      <c r="I48" s="102"/>
    </row>
    <row r="49" spans="1:9" ht="13.95" customHeight="1" x14ac:dyDescent="0.25">
      <c r="A49" s="247"/>
      <c r="B49" s="249"/>
      <c r="C49" s="98" t="s">
        <v>27</v>
      </c>
      <c r="D49" s="128">
        <f>'Приложение 8'!F28</f>
        <v>0</v>
      </c>
      <c r="E49" s="128">
        <f>'Приложение 8'!G28</f>
        <v>0</v>
      </c>
      <c r="I49" s="102"/>
    </row>
    <row r="50" spans="1:9" ht="13.95" customHeight="1" x14ac:dyDescent="0.25">
      <c r="A50" s="247"/>
      <c r="B50" s="249"/>
      <c r="C50" s="98" t="s">
        <v>28</v>
      </c>
      <c r="D50" s="128">
        <f>'Приложение 8'!F29</f>
        <v>0</v>
      </c>
      <c r="E50" s="128">
        <f>'Приложение 8'!G29</f>
        <v>0</v>
      </c>
      <c r="I50" s="102"/>
    </row>
    <row r="51" spans="1:9" ht="13.95" customHeight="1" x14ac:dyDescent="0.25">
      <c r="A51" s="247"/>
      <c r="B51" s="249"/>
      <c r="C51" s="129" t="s">
        <v>29</v>
      </c>
      <c r="D51" s="128">
        <f>'Приложение 7'!G24</f>
        <v>38.4</v>
      </c>
      <c r="E51" s="128">
        <f>'Приложение 7'!H24</f>
        <v>38.4</v>
      </c>
      <c r="I51" s="102"/>
    </row>
    <row r="52" spans="1:9" ht="13.95" customHeight="1" x14ac:dyDescent="0.25">
      <c r="A52" s="247"/>
      <c r="B52" s="249"/>
      <c r="C52" s="129" t="s">
        <v>30</v>
      </c>
      <c r="D52" s="128"/>
      <c r="E52" s="128"/>
      <c r="I52" s="102"/>
    </row>
    <row r="53" spans="1:9" ht="13.95" customHeight="1" x14ac:dyDescent="0.25">
      <c r="A53" s="261"/>
      <c r="B53" s="260"/>
      <c r="C53" s="129" t="s">
        <v>31</v>
      </c>
      <c r="D53" s="128"/>
      <c r="E53" s="128"/>
      <c r="I53" s="102"/>
    </row>
    <row r="54" spans="1:9" ht="14.4" customHeight="1" x14ac:dyDescent="0.25">
      <c r="A54" s="250" t="s">
        <v>63</v>
      </c>
      <c r="B54" s="243" t="s">
        <v>36</v>
      </c>
      <c r="C54" s="98" t="s">
        <v>9</v>
      </c>
      <c r="D54" s="128">
        <f>SUM(D55:D59)</f>
        <v>9784.6</v>
      </c>
      <c r="E54" s="128">
        <f>SUM(E55:E59)</f>
        <v>9784.6</v>
      </c>
      <c r="I54" s="102"/>
    </row>
    <row r="55" spans="1:9" x14ac:dyDescent="0.25">
      <c r="A55" s="250"/>
      <c r="B55" s="243"/>
      <c r="C55" s="98" t="s">
        <v>27</v>
      </c>
      <c r="D55" s="128">
        <f>'Приложение 8'!F31</f>
        <v>0</v>
      </c>
      <c r="E55" s="128">
        <f>'Приложение 8'!G31</f>
        <v>0</v>
      </c>
      <c r="I55" s="124"/>
    </row>
    <row r="56" spans="1:9" ht="13.95" customHeight="1" x14ac:dyDescent="0.25">
      <c r="A56" s="250"/>
      <c r="B56" s="243"/>
      <c r="C56" s="98" t="s">
        <v>28</v>
      </c>
      <c r="D56" s="128">
        <f>'Приложение 8'!F32</f>
        <v>656.6</v>
      </c>
      <c r="E56" s="128">
        <f>'Приложение 8'!G32</f>
        <v>656.6</v>
      </c>
      <c r="I56" s="102"/>
    </row>
    <row r="57" spans="1:9" x14ac:dyDescent="0.25">
      <c r="A57" s="250"/>
      <c r="B57" s="243"/>
      <c r="C57" s="129" t="s">
        <v>29</v>
      </c>
      <c r="D57" s="128">
        <f>'Приложение 7'!G25</f>
        <v>9128</v>
      </c>
      <c r="E57" s="128">
        <f>'Приложение 7'!H25</f>
        <v>9128</v>
      </c>
      <c r="I57" s="102"/>
    </row>
    <row r="58" spans="1:9" x14ac:dyDescent="0.25">
      <c r="A58" s="250"/>
      <c r="B58" s="243"/>
      <c r="C58" s="129" t="s">
        <v>30</v>
      </c>
      <c r="D58" s="128"/>
      <c r="E58" s="128"/>
      <c r="I58" s="102"/>
    </row>
    <row r="59" spans="1:9" ht="13.95" customHeight="1" x14ac:dyDescent="0.25">
      <c r="A59" s="250"/>
      <c r="B59" s="243"/>
      <c r="C59" s="129" t="s">
        <v>31</v>
      </c>
      <c r="D59" s="128"/>
      <c r="E59" s="128"/>
      <c r="I59" s="125"/>
    </row>
    <row r="60" spans="1:9" ht="13.95" hidden="1" customHeight="1" x14ac:dyDescent="0.25">
      <c r="A60" s="246" t="s">
        <v>65</v>
      </c>
      <c r="B60" s="248" t="s">
        <v>66</v>
      </c>
      <c r="C60" s="98" t="s">
        <v>9</v>
      </c>
      <c r="D60" s="128">
        <f>SUM(D61:D65)</f>
        <v>0</v>
      </c>
      <c r="E60" s="128">
        <f>SUM(E61:E65)</f>
        <v>0</v>
      </c>
      <c r="I60" s="125"/>
    </row>
    <row r="61" spans="1:9" ht="13.95" hidden="1" customHeight="1" x14ac:dyDescent="0.25">
      <c r="A61" s="247"/>
      <c r="B61" s="249"/>
      <c r="C61" s="98" t="s">
        <v>27</v>
      </c>
      <c r="D61" s="128">
        <f>'Приложение 8'!F34</f>
        <v>0</v>
      </c>
      <c r="E61" s="128">
        <f>'Приложение 8'!G34</f>
        <v>0</v>
      </c>
      <c r="I61" s="125"/>
    </row>
    <row r="62" spans="1:9" ht="13.95" hidden="1" customHeight="1" x14ac:dyDescent="0.25">
      <c r="A62" s="247"/>
      <c r="B62" s="249"/>
      <c r="C62" s="98" t="s">
        <v>28</v>
      </c>
      <c r="D62" s="128">
        <f>'Приложение 8'!F35</f>
        <v>0</v>
      </c>
      <c r="E62" s="128">
        <f>'Приложение 8'!G35</f>
        <v>0</v>
      </c>
      <c r="I62" s="125"/>
    </row>
    <row r="63" spans="1:9" ht="13.95" hidden="1" customHeight="1" x14ac:dyDescent="0.25">
      <c r="A63" s="247"/>
      <c r="B63" s="249"/>
      <c r="C63" s="129" t="s">
        <v>29</v>
      </c>
      <c r="D63" s="128">
        <f>'Приложение 7'!G26</f>
        <v>0</v>
      </c>
      <c r="E63" s="128">
        <f>'Приложение 7'!H26</f>
        <v>0</v>
      </c>
      <c r="I63" s="125"/>
    </row>
    <row r="64" spans="1:9" ht="13.95" hidden="1" customHeight="1" x14ac:dyDescent="0.25">
      <c r="A64" s="247"/>
      <c r="B64" s="249"/>
      <c r="C64" s="129" t="s">
        <v>30</v>
      </c>
      <c r="D64" s="128"/>
      <c r="E64" s="128"/>
      <c r="I64" s="125"/>
    </row>
    <row r="65" spans="1:9" ht="13.95" hidden="1" customHeight="1" x14ac:dyDescent="0.25">
      <c r="A65" s="261"/>
      <c r="B65" s="260"/>
      <c r="C65" s="129" t="s">
        <v>31</v>
      </c>
      <c r="D65" s="128"/>
      <c r="E65" s="128"/>
      <c r="I65" s="125"/>
    </row>
    <row r="66" spans="1:9" ht="13.95" hidden="1" customHeight="1" x14ac:dyDescent="0.25">
      <c r="A66" s="246" t="s">
        <v>68</v>
      </c>
      <c r="B66" s="248" t="s">
        <v>69</v>
      </c>
      <c r="C66" s="98" t="s">
        <v>9</v>
      </c>
      <c r="D66" s="128">
        <f>SUM(D67:D71)</f>
        <v>0</v>
      </c>
      <c r="E66" s="128">
        <f>SUM(E67:E71)</f>
        <v>0</v>
      </c>
      <c r="I66" s="125"/>
    </row>
    <row r="67" spans="1:9" ht="13.95" hidden="1" customHeight="1" x14ac:dyDescent="0.25">
      <c r="A67" s="247"/>
      <c r="B67" s="249"/>
      <c r="C67" s="98" t="s">
        <v>27</v>
      </c>
      <c r="D67" s="128">
        <f>'Приложение 8'!F37</f>
        <v>0</v>
      </c>
      <c r="E67" s="128">
        <f>'Приложение 8'!G37</f>
        <v>0</v>
      </c>
      <c r="I67" s="125"/>
    </row>
    <row r="68" spans="1:9" ht="13.95" hidden="1" customHeight="1" x14ac:dyDescent="0.25">
      <c r="A68" s="247"/>
      <c r="B68" s="249"/>
      <c r="C68" s="98" t="s">
        <v>28</v>
      </c>
      <c r="D68" s="128">
        <f>'Приложение 8'!F38</f>
        <v>0</v>
      </c>
      <c r="E68" s="128">
        <f>'Приложение 8'!G38</f>
        <v>0</v>
      </c>
      <c r="I68" s="125"/>
    </row>
    <row r="69" spans="1:9" ht="13.95" hidden="1" customHeight="1" x14ac:dyDescent="0.25">
      <c r="A69" s="247"/>
      <c r="B69" s="249"/>
      <c r="C69" s="129" t="s">
        <v>29</v>
      </c>
      <c r="D69" s="128">
        <f>'Приложение 7'!G27</f>
        <v>0</v>
      </c>
      <c r="E69" s="128">
        <f>'Приложение 7'!H27</f>
        <v>0</v>
      </c>
      <c r="I69" s="125"/>
    </row>
    <row r="70" spans="1:9" ht="13.95" hidden="1" customHeight="1" x14ac:dyDescent="0.25">
      <c r="A70" s="247"/>
      <c r="B70" s="249"/>
      <c r="C70" s="129" t="s">
        <v>30</v>
      </c>
      <c r="D70" s="128"/>
      <c r="E70" s="128"/>
      <c r="I70" s="125"/>
    </row>
    <row r="71" spans="1:9" ht="13.95" hidden="1" customHeight="1" x14ac:dyDescent="0.25">
      <c r="A71" s="261"/>
      <c r="B71" s="260"/>
      <c r="C71" s="129" t="s">
        <v>31</v>
      </c>
      <c r="D71" s="128"/>
      <c r="E71" s="128"/>
      <c r="I71" s="125"/>
    </row>
    <row r="72" spans="1:9" s="28" customFormat="1" ht="14.4" customHeight="1" x14ac:dyDescent="0.3">
      <c r="A72" s="258" t="s">
        <v>71</v>
      </c>
      <c r="B72" s="245" t="s">
        <v>204</v>
      </c>
      <c r="C72" s="21" t="s">
        <v>9</v>
      </c>
      <c r="D72" s="26">
        <f>SUM(D73:D77)</f>
        <v>116206.7</v>
      </c>
      <c r="E72" s="26">
        <f>SUM(E73:E77)</f>
        <v>116206.7</v>
      </c>
      <c r="F72" s="27"/>
      <c r="I72" s="125"/>
    </row>
    <row r="73" spans="1:9" s="28" customFormat="1" ht="14.4" x14ac:dyDescent="0.3">
      <c r="A73" s="258"/>
      <c r="B73" s="245"/>
      <c r="C73" s="21" t="s">
        <v>27</v>
      </c>
      <c r="D73" s="26">
        <f t="shared" ref="D73:E73" si="10">D79+D85+D97+D103+D109+D115+D133+D139+D145+D91+D121+D127+D151</f>
        <v>179</v>
      </c>
      <c r="E73" s="26">
        <f t="shared" si="10"/>
        <v>179</v>
      </c>
      <c r="F73" s="27"/>
      <c r="I73" s="125"/>
    </row>
    <row r="74" spans="1:9" s="28" customFormat="1" ht="14.4" customHeight="1" x14ac:dyDescent="0.3">
      <c r="A74" s="258"/>
      <c r="B74" s="245"/>
      <c r="C74" s="21" t="s">
        <v>28</v>
      </c>
      <c r="D74" s="26">
        <f t="shared" ref="D74:E74" si="11">D80+D86+D98+D104+D110+D116+D134+D140+D146+D92+D122+D128+D152</f>
        <v>7512.2</v>
      </c>
      <c r="E74" s="26">
        <f t="shared" si="11"/>
        <v>7512.2</v>
      </c>
      <c r="F74" s="27"/>
      <c r="I74" s="125"/>
    </row>
    <row r="75" spans="1:9" s="28" customFormat="1" ht="14.4" x14ac:dyDescent="0.3">
      <c r="A75" s="258"/>
      <c r="B75" s="245"/>
      <c r="C75" s="22" t="s">
        <v>29</v>
      </c>
      <c r="D75" s="26">
        <f t="shared" ref="D75:E75" si="12">D81+D87+D99+D105+D111+D117+D135+D141+D147+D93+D123+D129+D153</f>
        <v>108515.5</v>
      </c>
      <c r="E75" s="26">
        <f t="shared" si="12"/>
        <v>108515.5</v>
      </c>
      <c r="F75" s="27"/>
      <c r="I75" s="125"/>
    </row>
    <row r="76" spans="1:9" s="28" customFormat="1" ht="14.4" x14ac:dyDescent="0.3">
      <c r="A76" s="258"/>
      <c r="B76" s="245"/>
      <c r="C76" s="22" t="s">
        <v>30</v>
      </c>
      <c r="D76" s="26">
        <f t="shared" ref="D76:E76" si="13">D82+D88+D100+D106+D112+D118+D136+D142+D148+D94+D124+D130+D154</f>
        <v>0</v>
      </c>
      <c r="E76" s="26">
        <f t="shared" si="13"/>
        <v>0</v>
      </c>
      <c r="F76" s="27"/>
      <c r="I76" s="125"/>
    </row>
    <row r="77" spans="1:9" s="28" customFormat="1" ht="14.4" customHeight="1" x14ac:dyDescent="0.3">
      <c r="A77" s="258"/>
      <c r="B77" s="245"/>
      <c r="C77" s="22" t="s">
        <v>31</v>
      </c>
      <c r="D77" s="26">
        <f>D83+D89+D101+D107+D113+D119+D137+D143+D149+D95+D125+D131+D155</f>
        <v>0</v>
      </c>
      <c r="E77" s="26">
        <f>E83+E89+E101+E107+E113+E119+E137+E143+E149+E95+E125+E131+E155</f>
        <v>0</v>
      </c>
      <c r="F77" s="27"/>
      <c r="I77" s="102"/>
    </row>
    <row r="78" spans="1:9" ht="14.4" customHeight="1" x14ac:dyDescent="0.25">
      <c r="A78" s="250" t="s">
        <v>73</v>
      </c>
      <c r="B78" s="243" t="s">
        <v>37</v>
      </c>
      <c r="C78" s="98" t="s">
        <v>9</v>
      </c>
      <c r="D78" s="128">
        <f>SUM(D79:D83)</f>
        <v>620</v>
      </c>
      <c r="E78" s="128">
        <f>SUM(E79:E83)</f>
        <v>620</v>
      </c>
      <c r="I78" s="102"/>
    </row>
    <row r="79" spans="1:9" x14ac:dyDescent="0.25">
      <c r="A79" s="250"/>
      <c r="B79" s="243"/>
      <c r="C79" s="98" t="s">
        <v>27</v>
      </c>
      <c r="D79" s="128">
        <f>'Приложение 8'!F43</f>
        <v>0</v>
      </c>
      <c r="E79" s="128">
        <f>'Приложение 8'!G43</f>
        <v>0</v>
      </c>
      <c r="I79" s="102"/>
    </row>
    <row r="80" spans="1:9" ht="13.95" customHeight="1" x14ac:dyDescent="0.25">
      <c r="A80" s="250"/>
      <c r="B80" s="243"/>
      <c r="C80" s="98" t="s">
        <v>28</v>
      </c>
      <c r="D80" s="128">
        <f>'Приложение 8'!F44</f>
        <v>0</v>
      </c>
      <c r="E80" s="128">
        <f>'Приложение 8'!G44</f>
        <v>0</v>
      </c>
      <c r="I80" s="102"/>
    </row>
    <row r="81" spans="1:9" x14ac:dyDescent="0.25">
      <c r="A81" s="250"/>
      <c r="B81" s="243"/>
      <c r="C81" s="129" t="s">
        <v>29</v>
      </c>
      <c r="D81" s="128">
        <f>'Приложение 7'!G31</f>
        <v>620</v>
      </c>
      <c r="E81" s="128">
        <f>'Приложение 7'!H31</f>
        <v>620</v>
      </c>
      <c r="I81" s="102"/>
    </row>
    <row r="82" spans="1:9" x14ac:dyDescent="0.25">
      <c r="A82" s="250"/>
      <c r="B82" s="243"/>
      <c r="C82" s="129" t="s">
        <v>30</v>
      </c>
      <c r="D82" s="128"/>
      <c r="E82" s="128"/>
      <c r="I82" s="102"/>
    </row>
    <row r="83" spans="1:9" ht="13.95" customHeight="1" x14ac:dyDescent="0.25">
      <c r="A83" s="250"/>
      <c r="B83" s="243"/>
      <c r="C83" s="129" t="s">
        <v>31</v>
      </c>
      <c r="D83" s="128"/>
      <c r="E83" s="128"/>
      <c r="I83" s="124"/>
    </row>
    <row r="84" spans="1:9" ht="14.4" customHeight="1" x14ac:dyDescent="0.25">
      <c r="A84" s="250" t="s">
        <v>75</v>
      </c>
      <c r="B84" s="281" t="s">
        <v>38</v>
      </c>
      <c r="C84" s="98" t="s">
        <v>9</v>
      </c>
      <c r="D84" s="128">
        <f>SUM(D85:D89)</f>
        <v>260.10000000000002</v>
      </c>
      <c r="E84" s="128">
        <f>SUM(E85:E89)</f>
        <v>260.10000000000002</v>
      </c>
      <c r="I84" s="124"/>
    </row>
    <row r="85" spans="1:9" x14ac:dyDescent="0.25">
      <c r="A85" s="250"/>
      <c r="B85" s="281"/>
      <c r="C85" s="98" t="s">
        <v>27</v>
      </c>
      <c r="D85" s="128">
        <f>'Приложение 8'!F46</f>
        <v>179</v>
      </c>
      <c r="E85" s="128">
        <f>'Приложение 8'!G46</f>
        <v>179</v>
      </c>
      <c r="I85" s="124"/>
    </row>
    <row r="86" spans="1:9" ht="13.95" customHeight="1" x14ac:dyDescent="0.25">
      <c r="A86" s="250"/>
      <c r="B86" s="281"/>
      <c r="C86" s="98" t="s">
        <v>28</v>
      </c>
      <c r="D86" s="128">
        <f>'Приложение 8'!F47</f>
        <v>62.9</v>
      </c>
      <c r="E86" s="128">
        <f>'Приложение 8'!G47</f>
        <v>62.9</v>
      </c>
      <c r="I86" s="102"/>
    </row>
    <row r="87" spans="1:9" x14ac:dyDescent="0.25">
      <c r="A87" s="250"/>
      <c r="B87" s="281"/>
      <c r="C87" s="129" t="s">
        <v>29</v>
      </c>
      <c r="D87" s="128">
        <f>'Приложение 7'!G32</f>
        <v>18.2</v>
      </c>
      <c r="E87" s="128">
        <f>'Приложение 7'!H32</f>
        <v>18.2</v>
      </c>
      <c r="I87" s="102"/>
    </row>
    <row r="88" spans="1:9" x14ac:dyDescent="0.25">
      <c r="A88" s="250"/>
      <c r="B88" s="281"/>
      <c r="C88" s="129" t="s">
        <v>30</v>
      </c>
      <c r="D88" s="128"/>
      <c r="E88" s="128"/>
      <c r="I88" s="102"/>
    </row>
    <row r="89" spans="1:9" ht="13.95" customHeight="1" x14ac:dyDescent="0.25">
      <c r="A89" s="250"/>
      <c r="B89" s="281"/>
      <c r="C89" s="129" t="s">
        <v>31</v>
      </c>
      <c r="D89" s="128"/>
      <c r="E89" s="128"/>
      <c r="I89" s="102"/>
    </row>
    <row r="90" spans="1:9" ht="16.2" hidden="1" customHeight="1" x14ac:dyDescent="0.25">
      <c r="A90" s="246" t="s">
        <v>77</v>
      </c>
      <c r="B90" s="278" t="s">
        <v>116</v>
      </c>
      <c r="C90" s="98" t="s">
        <v>9</v>
      </c>
      <c r="D90" s="128">
        <f>SUM(D91:D95)</f>
        <v>0</v>
      </c>
      <c r="E90" s="128">
        <f>SUM(E91:E95)</f>
        <v>0</v>
      </c>
      <c r="I90" s="102"/>
    </row>
    <row r="91" spans="1:9" ht="16.2" hidden="1" customHeight="1" x14ac:dyDescent="0.25">
      <c r="A91" s="247"/>
      <c r="B91" s="279"/>
      <c r="C91" s="98" t="s">
        <v>27</v>
      </c>
      <c r="D91" s="128">
        <f>'Приложение 8'!F49</f>
        <v>0</v>
      </c>
      <c r="E91" s="128">
        <f>'Приложение 8'!G49</f>
        <v>0</v>
      </c>
      <c r="I91" s="102"/>
    </row>
    <row r="92" spans="1:9" ht="16.2" hidden="1" customHeight="1" x14ac:dyDescent="0.25">
      <c r="A92" s="247"/>
      <c r="B92" s="279"/>
      <c r="C92" s="98" t="s">
        <v>28</v>
      </c>
      <c r="D92" s="128">
        <f>'Приложение 8'!F50</f>
        <v>0</v>
      </c>
      <c r="E92" s="128">
        <f>'Приложение 8'!G50</f>
        <v>0</v>
      </c>
      <c r="I92" s="102"/>
    </row>
    <row r="93" spans="1:9" ht="16.2" hidden="1" customHeight="1" x14ac:dyDescent="0.25">
      <c r="A93" s="247"/>
      <c r="B93" s="279"/>
      <c r="C93" s="129" t="s">
        <v>29</v>
      </c>
      <c r="D93" s="128">
        <f>'Приложение 7'!G33</f>
        <v>0</v>
      </c>
      <c r="E93" s="128">
        <f>'Приложение 7'!H33</f>
        <v>0</v>
      </c>
      <c r="I93" s="102"/>
    </row>
    <row r="94" spans="1:9" ht="16.2" hidden="1" customHeight="1" x14ac:dyDescent="0.25">
      <c r="A94" s="247"/>
      <c r="B94" s="279"/>
      <c r="C94" s="129" t="s">
        <v>30</v>
      </c>
      <c r="D94" s="128"/>
      <c r="E94" s="128"/>
      <c r="I94" s="102"/>
    </row>
    <row r="95" spans="1:9" ht="16.2" hidden="1" customHeight="1" x14ac:dyDescent="0.25">
      <c r="A95" s="261"/>
      <c r="B95" s="280"/>
      <c r="C95" s="129" t="s">
        <v>31</v>
      </c>
      <c r="D95" s="128"/>
      <c r="E95" s="128"/>
      <c r="I95" s="102"/>
    </row>
    <row r="96" spans="1:9" ht="14.4" customHeight="1" x14ac:dyDescent="0.25">
      <c r="A96" s="250" t="s">
        <v>80</v>
      </c>
      <c r="B96" s="262" t="s">
        <v>114</v>
      </c>
      <c r="C96" s="98" t="s">
        <v>9</v>
      </c>
      <c r="D96" s="128">
        <f>SUM(D97:D101)</f>
        <v>40829.599999999999</v>
      </c>
      <c r="E96" s="128">
        <f>SUM(E97:E101)</f>
        <v>40829.599999999999</v>
      </c>
      <c r="I96" s="102"/>
    </row>
    <row r="97" spans="1:9" x14ac:dyDescent="0.25">
      <c r="A97" s="250"/>
      <c r="B97" s="262"/>
      <c r="C97" s="98" t="s">
        <v>27</v>
      </c>
      <c r="D97" s="128">
        <f>'Приложение 8'!F52</f>
        <v>0</v>
      </c>
      <c r="E97" s="128">
        <f>'Приложение 8'!G52</f>
        <v>0</v>
      </c>
      <c r="I97" s="102"/>
    </row>
    <row r="98" spans="1:9" ht="13.95" customHeight="1" x14ac:dyDescent="0.25">
      <c r="A98" s="250"/>
      <c r="B98" s="262"/>
      <c r="C98" s="98" t="s">
        <v>28</v>
      </c>
      <c r="D98" s="128">
        <f>'Приложение 8'!F53</f>
        <v>2715.5</v>
      </c>
      <c r="E98" s="128">
        <f>'Приложение 8'!G53</f>
        <v>2715.5</v>
      </c>
      <c r="I98" s="102"/>
    </row>
    <row r="99" spans="1:9" x14ac:dyDescent="0.25">
      <c r="A99" s="250"/>
      <c r="B99" s="262"/>
      <c r="C99" s="129" t="s">
        <v>29</v>
      </c>
      <c r="D99" s="128">
        <f>'Приложение 7'!G34</f>
        <v>38114.1</v>
      </c>
      <c r="E99" s="128">
        <f>'Приложение 7'!H34</f>
        <v>38114.1</v>
      </c>
      <c r="I99" s="102"/>
    </row>
    <row r="100" spans="1:9" x14ac:dyDescent="0.25">
      <c r="A100" s="250"/>
      <c r="B100" s="262"/>
      <c r="C100" s="129" t="s">
        <v>30</v>
      </c>
      <c r="D100" s="128"/>
      <c r="E100" s="128"/>
      <c r="I100" s="102"/>
    </row>
    <row r="101" spans="1:9" ht="13.95" customHeight="1" x14ac:dyDescent="0.25">
      <c r="A101" s="250"/>
      <c r="B101" s="262"/>
      <c r="C101" s="129" t="s">
        <v>31</v>
      </c>
      <c r="D101" s="128"/>
      <c r="E101" s="128"/>
      <c r="I101" s="125"/>
    </row>
    <row r="102" spans="1:9" ht="14.4" customHeight="1" x14ac:dyDescent="0.25">
      <c r="A102" s="250" t="s">
        <v>82</v>
      </c>
      <c r="B102" s="243" t="s">
        <v>40</v>
      </c>
      <c r="C102" s="98" t="s">
        <v>9</v>
      </c>
      <c r="D102" s="128">
        <f>SUM(D103:D107)</f>
        <v>42018.2</v>
      </c>
      <c r="E102" s="128">
        <f>SUM(E103:E107)</f>
        <v>42018.2</v>
      </c>
      <c r="I102" s="125"/>
    </row>
    <row r="103" spans="1:9" x14ac:dyDescent="0.25">
      <c r="A103" s="250"/>
      <c r="B103" s="243"/>
      <c r="C103" s="98" t="s">
        <v>27</v>
      </c>
      <c r="D103" s="128">
        <f>'Приложение 8'!F55</f>
        <v>0</v>
      </c>
      <c r="E103" s="128">
        <f>'Приложение 8'!G55</f>
        <v>0</v>
      </c>
      <c r="I103" s="125"/>
    </row>
    <row r="104" spans="1:9" ht="13.95" customHeight="1" x14ac:dyDescent="0.25">
      <c r="A104" s="250"/>
      <c r="B104" s="243"/>
      <c r="C104" s="98" t="s">
        <v>28</v>
      </c>
      <c r="D104" s="128">
        <f>'Приложение 8'!F56</f>
        <v>3102</v>
      </c>
      <c r="E104" s="128">
        <f>'Приложение 8'!G56</f>
        <v>3102</v>
      </c>
      <c r="I104" s="125"/>
    </row>
    <row r="105" spans="1:9" x14ac:dyDescent="0.25">
      <c r="A105" s="250"/>
      <c r="B105" s="243"/>
      <c r="C105" s="129" t="s">
        <v>29</v>
      </c>
      <c r="D105" s="128">
        <f>'Приложение 7'!G35</f>
        <v>38916.199999999997</v>
      </c>
      <c r="E105" s="128">
        <f>'Приложение 7'!H35</f>
        <v>38916.199999999997</v>
      </c>
      <c r="I105" s="125"/>
    </row>
    <row r="106" spans="1:9" ht="14.4" customHeight="1" x14ac:dyDescent="0.25">
      <c r="A106" s="250"/>
      <c r="B106" s="243"/>
      <c r="C106" s="129" t="s">
        <v>30</v>
      </c>
      <c r="D106" s="128"/>
      <c r="E106" s="128"/>
      <c r="I106" s="125"/>
    </row>
    <row r="107" spans="1:9" x14ac:dyDescent="0.25">
      <c r="A107" s="250"/>
      <c r="B107" s="243"/>
      <c r="C107" s="129" t="s">
        <v>31</v>
      </c>
      <c r="D107" s="128"/>
      <c r="E107" s="128"/>
      <c r="I107" s="102"/>
    </row>
    <row r="108" spans="1:9" x14ac:dyDescent="0.25">
      <c r="A108" s="250" t="s">
        <v>84</v>
      </c>
      <c r="B108" s="243" t="s">
        <v>85</v>
      </c>
      <c r="C108" s="98" t="s">
        <v>9</v>
      </c>
      <c r="D108" s="128">
        <f>SUM(D109:D113)</f>
        <v>64.899999999999991</v>
      </c>
      <c r="E108" s="128">
        <f>SUM(E109:E113)</f>
        <v>64.899999999999991</v>
      </c>
      <c r="I108" s="102"/>
    </row>
    <row r="109" spans="1:9" x14ac:dyDescent="0.25">
      <c r="A109" s="250"/>
      <c r="B109" s="243"/>
      <c r="C109" s="98" t="s">
        <v>27</v>
      </c>
      <c r="D109" s="128">
        <f>'Приложение 8'!F58</f>
        <v>0</v>
      </c>
      <c r="E109" s="128">
        <f>'Приложение 8'!G58</f>
        <v>0</v>
      </c>
      <c r="I109" s="102"/>
    </row>
    <row r="110" spans="1:9" x14ac:dyDescent="0.25">
      <c r="A110" s="250"/>
      <c r="B110" s="243"/>
      <c r="C110" s="98" t="s">
        <v>28</v>
      </c>
      <c r="D110" s="128">
        <f>'Приложение 8'!F59</f>
        <v>13.1</v>
      </c>
      <c r="E110" s="128">
        <f>'Приложение 8'!G59</f>
        <v>13.1</v>
      </c>
      <c r="I110" s="109"/>
    </row>
    <row r="111" spans="1:9" x14ac:dyDescent="0.25">
      <c r="A111" s="250"/>
      <c r="B111" s="243"/>
      <c r="C111" s="129" t="s">
        <v>29</v>
      </c>
      <c r="D111" s="128">
        <f>'Приложение 7'!G36</f>
        <v>51.8</v>
      </c>
      <c r="E111" s="128">
        <f>'Приложение 7'!H36</f>
        <v>51.8</v>
      </c>
      <c r="I111" s="102"/>
    </row>
    <row r="112" spans="1:9" x14ac:dyDescent="0.25">
      <c r="A112" s="250"/>
      <c r="B112" s="243"/>
      <c r="C112" s="129" t="s">
        <v>30</v>
      </c>
      <c r="D112" s="128"/>
      <c r="E112" s="128"/>
      <c r="I112" s="102"/>
    </row>
    <row r="113" spans="1:9" x14ac:dyDescent="0.25">
      <c r="A113" s="250"/>
      <c r="B113" s="243"/>
      <c r="C113" s="129" t="s">
        <v>31</v>
      </c>
      <c r="D113" s="128"/>
      <c r="E113" s="128"/>
      <c r="I113" s="102"/>
    </row>
    <row r="114" spans="1:9" ht="14.4" hidden="1" customHeight="1" x14ac:dyDescent="0.25">
      <c r="A114" s="250" t="s">
        <v>87</v>
      </c>
      <c r="B114" s="251" t="s">
        <v>39</v>
      </c>
      <c r="C114" s="98" t="s">
        <v>9</v>
      </c>
      <c r="D114" s="128">
        <f>SUM(D115:D119)</f>
        <v>0</v>
      </c>
      <c r="E114" s="128">
        <f>SUM(E115:E119)</f>
        <v>0</v>
      </c>
      <c r="I114" s="102"/>
    </row>
    <row r="115" spans="1:9" ht="14.4" hidden="1" customHeight="1" x14ac:dyDescent="0.25">
      <c r="A115" s="250"/>
      <c r="B115" s="251"/>
      <c r="C115" s="98" t="s">
        <v>27</v>
      </c>
      <c r="D115" s="128">
        <f>'Приложение 8'!F61</f>
        <v>0</v>
      </c>
      <c r="E115" s="128">
        <f>'Приложение 8'!G61</f>
        <v>0</v>
      </c>
      <c r="I115" s="102"/>
    </row>
    <row r="116" spans="1:9" ht="13.95" hidden="1" customHeight="1" x14ac:dyDescent="0.25">
      <c r="A116" s="250"/>
      <c r="B116" s="251"/>
      <c r="C116" s="98" t="s">
        <v>28</v>
      </c>
      <c r="D116" s="128">
        <f>'Приложение 8'!F62</f>
        <v>0</v>
      </c>
      <c r="E116" s="128">
        <f>'Приложение 8'!G62</f>
        <v>0</v>
      </c>
      <c r="I116" s="102"/>
    </row>
    <row r="117" spans="1:9" hidden="1" x14ac:dyDescent="0.25">
      <c r="A117" s="250"/>
      <c r="B117" s="251"/>
      <c r="C117" s="129" t="s">
        <v>29</v>
      </c>
      <c r="D117" s="128">
        <f>'Приложение 7'!G37</f>
        <v>0</v>
      </c>
      <c r="E117" s="128">
        <f>'Приложение 7'!H37</f>
        <v>0</v>
      </c>
      <c r="I117" s="102"/>
    </row>
    <row r="118" spans="1:9" hidden="1" x14ac:dyDescent="0.25">
      <c r="A118" s="250"/>
      <c r="B118" s="251"/>
      <c r="C118" s="129" t="s">
        <v>30</v>
      </c>
      <c r="D118" s="128"/>
      <c r="E118" s="128"/>
      <c r="I118" s="102"/>
    </row>
    <row r="119" spans="1:9" ht="13.95" hidden="1" customHeight="1" x14ac:dyDescent="0.25">
      <c r="A119" s="250"/>
      <c r="B119" s="251"/>
      <c r="C119" s="129" t="s">
        <v>31</v>
      </c>
      <c r="D119" s="128"/>
      <c r="E119" s="128"/>
      <c r="I119" s="102"/>
    </row>
    <row r="120" spans="1:9" ht="13.95" hidden="1" customHeight="1" x14ac:dyDescent="0.25">
      <c r="A120" s="246" t="s">
        <v>89</v>
      </c>
      <c r="B120" s="253" t="s">
        <v>102</v>
      </c>
      <c r="C120" s="98" t="s">
        <v>9</v>
      </c>
      <c r="D120" s="128">
        <f>SUM(D121:D125)</f>
        <v>0</v>
      </c>
      <c r="E120" s="128">
        <f>SUM(E121:E125)</f>
        <v>0</v>
      </c>
      <c r="I120" s="102"/>
    </row>
    <row r="121" spans="1:9" ht="13.95" hidden="1" customHeight="1" x14ac:dyDescent="0.25">
      <c r="A121" s="247"/>
      <c r="B121" s="254"/>
      <c r="C121" s="98" t="s">
        <v>27</v>
      </c>
      <c r="D121" s="128">
        <f>'Приложение 8'!F64</f>
        <v>0</v>
      </c>
      <c r="E121" s="128">
        <f>'Приложение 8'!G64</f>
        <v>0</v>
      </c>
      <c r="I121" s="102"/>
    </row>
    <row r="122" spans="1:9" ht="13.95" hidden="1" customHeight="1" x14ac:dyDescent="0.25">
      <c r="A122" s="247"/>
      <c r="B122" s="254"/>
      <c r="C122" s="98" t="s">
        <v>28</v>
      </c>
      <c r="D122" s="128">
        <f>'Приложение 8'!F65</f>
        <v>0</v>
      </c>
      <c r="E122" s="128">
        <f>'Приложение 8'!G65</f>
        <v>0</v>
      </c>
      <c r="I122" s="102"/>
    </row>
    <row r="123" spans="1:9" ht="13.95" hidden="1" customHeight="1" x14ac:dyDescent="0.25">
      <c r="A123" s="247"/>
      <c r="B123" s="254"/>
      <c r="C123" s="129" t="s">
        <v>29</v>
      </c>
      <c r="D123" s="128">
        <f>'Приложение 7'!G38</f>
        <v>0</v>
      </c>
      <c r="E123" s="128">
        <f>'Приложение 7'!H38</f>
        <v>0</v>
      </c>
      <c r="I123" s="102"/>
    </row>
    <row r="124" spans="1:9" ht="13.95" hidden="1" customHeight="1" x14ac:dyDescent="0.25">
      <c r="A124" s="247"/>
      <c r="B124" s="254"/>
      <c r="C124" s="129" t="s">
        <v>30</v>
      </c>
      <c r="D124" s="128"/>
      <c r="E124" s="128"/>
      <c r="I124" s="102"/>
    </row>
    <row r="125" spans="1:9" ht="13.95" hidden="1" customHeight="1" x14ac:dyDescent="0.25">
      <c r="A125" s="261"/>
      <c r="B125" s="255"/>
      <c r="C125" s="129" t="s">
        <v>31</v>
      </c>
      <c r="D125" s="128"/>
      <c r="E125" s="128"/>
      <c r="I125" s="102"/>
    </row>
    <row r="126" spans="1:9" ht="13.95" hidden="1" customHeight="1" x14ac:dyDescent="0.25">
      <c r="A126" s="246" t="s">
        <v>91</v>
      </c>
      <c r="B126" s="253" t="s">
        <v>101</v>
      </c>
      <c r="C126" s="98" t="s">
        <v>9</v>
      </c>
      <c r="D126" s="128">
        <f>SUM(D127:D131)</f>
        <v>0</v>
      </c>
      <c r="E126" s="128">
        <f>SUM(E127:E131)</f>
        <v>0</v>
      </c>
      <c r="I126" s="102"/>
    </row>
    <row r="127" spans="1:9" ht="13.95" hidden="1" customHeight="1" x14ac:dyDescent="0.25">
      <c r="A127" s="247"/>
      <c r="B127" s="254"/>
      <c r="C127" s="98" t="s">
        <v>27</v>
      </c>
      <c r="D127" s="128">
        <f>'Приложение 8'!F67</f>
        <v>0</v>
      </c>
      <c r="E127" s="128">
        <f>'Приложение 8'!G67</f>
        <v>0</v>
      </c>
      <c r="I127" s="102"/>
    </row>
    <row r="128" spans="1:9" ht="13.95" hidden="1" customHeight="1" x14ac:dyDescent="0.25">
      <c r="A128" s="247"/>
      <c r="B128" s="254"/>
      <c r="C128" s="98" t="s">
        <v>28</v>
      </c>
      <c r="D128" s="128">
        <f>'Приложение 8'!F68</f>
        <v>0</v>
      </c>
      <c r="E128" s="128">
        <f>'Приложение 8'!G68</f>
        <v>0</v>
      </c>
      <c r="I128" s="102"/>
    </row>
    <row r="129" spans="1:9" ht="13.95" hidden="1" customHeight="1" x14ac:dyDescent="0.25">
      <c r="A129" s="247"/>
      <c r="B129" s="254"/>
      <c r="C129" s="129" t="s">
        <v>29</v>
      </c>
      <c r="D129" s="128">
        <f>'Приложение 7'!G39</f>
        <v>0</v>
      </c>
      <c r="E129" s="128">
        <f>'Приложение 7'!H39</f>
        <v>0</v>
      </c>
      <c r="I129" s="102"/>
    </row>
    <row r="130" spans="1:9" ht="13.95" hidden="1" customHeight="1" x14ac:dyDescent="0.25">
      <c r="A130" s="247"/>
      <c r="B130" s="254"/>
      <c r="C130" s="129" t="s">
        <v>30</v>
      </c>
      <c r="D130" s="128"/>
      <c r="E130" s="128"/>
      <c r="I130" s="102"/>
    </row>
    <row r="131" spans="1:9" ht="13.95" hidden="1" customHeight="1" x14ac:dyDescent="0.25">
      <c r="A131" s="261"/>
      <c r="B131" s="255"/>
      <c r="C131" s="129" t="s">
        <v>31</v>
      </c>
      <c r="D131" s="128"/>
      <c r="E131" s="128"/>
      <c r="I131" s="102"/>
    </row>
    <row r="132" spans="1:9" ht="14.4" customHeight="1" x14ac:dyDescent="0.25">
      <c r="A132" s="250" t="s">
        <v>93</v>
      </c>
      <c r="B132" s="243" t="s">
        <v>171</v>
      </c>
      <c r="C132" s="98" t="s">
        <v>9</v>
      </c>
      <c r="D132" s="128">
        <f>SUM(D133:D137)</f>
        <v>22095</v>
      </c>
      <c r="E132" s="128">
        <f>SUM(E133:E137)</f>
        <v>22095</v>
      </c>
      <c r="I132" s="102"/>
    </row>
    <row r="133" spans="1:9" x14ac:dyDescent="0.25">
      <c r="A133" s="250"/>
      <c r="B133" s="243"/>
      <c r="C133" s="98" t="s">
        <v>27</v>
      </c>
      <c r="D133" s="128">
        <f>'Приложение 8'!F70</f>
        <v>0</v>
      </c>
      <c r="E133" s="128">
        <f>'Приложение 8'!G70</f>
        <v>0</v>
      </c>
      <c r="I133" s="102"/>
    </row>
    <row r="134" spans="1:9" ht="13.95" customHeight="1" x14ac:dyDescent="0.25">
      <c r="A134" s="250"/>
      <c r="B134" s="243"/>
      <c r="C134" s="98" t="s">
        <v>28</v>
      </c>
      <c r="D134" s="128">
        <f>'Приложение 8'!F71</f>
        <v>874.4</v>
      </c>
      <c r="E134" s="128">
        <f>'Приложение 8'!G71</f>
        <v>874.4</v>
      </c>
      <c r="I134" s="125"/>
    </row>
    <row r="135" spans="1:9" x14ac:dyDescent="0.25">
      <c r="A135" s="250"/>
      <c r="B135" s="243"/>
      <c r="C135" s="129" t="s">
        <v>29</v>
      </c>
      <c r="D135" s="128">
        <f>'Приложение 7'!G40</f>
        <v>21220.6</v>
      </c>
      <c r="E135" s="128">
        <f>'Приложение 7'!H40</f>
        <v>21220.6</v>
      </c>
      <c r="I135" s="125"/>
    </row>
    <row r="136" spans="1:9" x14ac:dyDescent="0.25">
      <c r="A136" s="250"/>
      <c r="B136" s="243"/>
      <c r="C136" s="129" t="s">
        <v>30</v>
      </c>
      <c r="D136" s="128"/>
      <c r="E136" s="128"/>
      <c r="I136" s="125"/>
    </row>
    <row r="137" spans="1:9" ht="13.95" customHeight="1" x14ac:dyDescent="0.25">
      <c r="A137" s="250"/>
      <c r="B137" s="243"/>
      <c r="C137" s="129" t="s">
        <v>31</v>
      </c>
      <c r="D137" s="128"/>
      <c r="E137" s="128"/>
      <c r="I137" s="102"/>
    </row>
    <row r="138" spans="1:9" ht="20.399999999999999" hidden="1" customHeight="1" x14ac:dyDescent="0.25">
      <c r="A138" s="250" t="s">
        <v>95</v>
      </c>
      <c r="B138" s="251" t="s">
        <v>41</v>
      </c>
      <c r="C138" s="98" t="s">
        <v>9</v>
      </c>
      <c r="D138" s="130">
        <f>SUM(D139:D143)</f>
        <v>4000</v>
      </c>
      <c r="E138" s="130">
        <f>SUM(E139:E143)</f>
        <v>4000</v>
      </c>
      <c r="I138" s="102"/>
    </row>
    <row r="139" spans="1:9" ht="20.399999999999999" hidden="1" customHeight="1" x14ac:dyDescent="0.25">
      <c r="A139" s="250"/>
      <c r="B139" s="251"/>
      <c r="C139" s="98" t="s">
        <v>27</v>
      </c>
      <c r="D139" s="130">
        <f>'Приложение 8'!F73</f>
        <v>0</v>
      </c>
      <c r="E139" s="130">
        <f>'Приложение 8'!G73</f>
        <v>0</v>
      </c>
      <c r="I139" s="102"/>
    </row>
    <row r="140" spans="1:9" ht="20.399999999999999" hidden="1" customHeight="1" x14ac:dyDescent="0.25">
      <c r="A140" s="250"/>
      <c r="B140" s="251"/>
      <c r="C140" s="98" t="s">
        <v>28</v>
      </c>
      <c r="D140" s="130">
        <f>'Приложение 8'!F74</f>
        <v>0</v>
      </c>
      <c r="E140" s="130">
        <f>'Приложение 8'!G74</f>
        <v>0</v>
      </c>
    </row>
    <row r="141" spans="1:9" ht="20.399999999999999" hidden="1" customHeight="1" x14ac:dyDescent="0.25">
      <c r="A141" s="250"/>
      <c r="B141" s="251"/>
      <c r="C141" s="129" t="s">
        <v>29</v>
      </c>
      <c r="D141" s="130">
        <f>'Приложение 7'!G41</f>
        <v>4000</v>
      </c>
      <c r="E141" s="130">
        <f>'Приложение 7'!H41</f>
        <v>4000</v>
      </c>
    </row>
    <row r="142" spans="1:9" ht="20.399999999999999" hidden="1" customHeight="1" x14ac:dyDescent="0.25">
      <c r="A142" s="250"/>
      <c r="B142" s="251"/>
      <c r="C142" s="129" t="s">
        <v>30</v>
      </c>
      <c r="D142" s="130"/>
      <c r="E142" s="130"/>
    </row>
    <row r="143" spans="1:9" ht="20.399999999999999" hidden="1" customHeight="1" x14ac:dyDescent="0.25">
      <c r="A143" s="250"/>
      <c r="B143" s="251"/>
      <c r="C143" s="129" t="s">
        <v>31</v>
      </c>
      <c r="D143" s="130"/>
      <c r="E143" s="130"/>
    </row>
    <row r="144" spans="1:9" ht="14.4" hidden="1" customHeight="1" x14ac:dyDescent="0.25">
      <c r="A144" s="250" t="s">
        <v>97</v>
      </c>
      <c r="B144" s="243" t="s">
        <v>42</v>
      </c>
      <c r="C144" s="98" t="s">
        <v>9</v>
      </c>
      <c r="D144" s="128">
        <f>SUM(D145:D149)</f>
        <v>0</v>
      </c>
      <c r="E144" s="128">
        <f>SUM(E145:E149)</f>
        <v>0</v>
      </c>
    </row>
    <row r="145" spans="1:6" hidden="1" x14ac:dyDescent="0.25">
      <c r="A145" s="250"/>
      <c r="B145" s="243"/>
      <c r="C145" s="98" t="s">
        <v>27</v>
      </c>
      <c r="D145" s="128">
        <f>'Приложение 8'!F76</f>
        <v>0</v>
      </c>
      <c r="E145" s="128">
        <f>'Приложение 8'!G76</f>
        <v>0</v>
      </c>
    </row>
    <row r="146" spans="1:6" hidden="1" x14ac:dyDescent="0.25">
      <c r="A146" s="250"/>
      <c r="B146" s="243"/>
      <c r="C146" s="98" t="s">
        <v>28</v>
      </c>
      <c r="D146" s="128">
        <f>'Приложение 8'!F77</f>
        <v>0</v>
      </c>
      <c r="E146" s="128">
        <f>'Приложение 8'!G77</f>
        <v>0</v>
      </c>
    </row>
    <row r="147" spans="1:6" hidden="1" x14ac:dyDescent="0.25">
      <c r="A147" s="250"/>
      <c r="B147" s="243"/>
      <c r="C147" s="129" t="s">
        <v>29</v>
      </c>
      <c r="D147" s="128">
        <f>'Приложение 7'!G42</f>
        <v>0</v>
      </c>
      <c r="E147" s="128">
        <f>'Приложение 7'!H42</f>
        <v>0</v>
      </c>
    </row>
    <row r="148" spans="1:6" hidden="1" x14ac:dyDescent="0.25">
      <c r="A148" s="250"/>
      <c r="B148" s="243"/>
      <c r="C148" s="129" t="s">
        <v>30</v>
      </c>
      <c r="D148" s="128"/>
      <c r="E148" s="128"/>
    </row>
    <row r="149" spans="1:6" hidden="1" x14ac:dyDescent="0.25">
      <c r="A149" s="250"/>
      <c r="B149" s="243"/>
      <c r="C149" s="129" t="s">
        <v>31</v>
      </c>
      <c r="D149" s="128"/>
      <c r="E149" s="128"/>
    </row>
    <row r="150" spans="1:6" x14ac:dyDescent="0.25">
      <c r="A150" s="246" t="s">
        <v>99</v>
      </c>
      <c r="B150" s="248" t="s">
        <v>127</v>
      </c>
      <c r="C150" s="98" t="s">
        <v>9</v>
      </c>
      <c r="D150" s="128">
        <f>SUM(D151:D155)</f>
        <v>6318.9000000000005</v>
      </c>
      <c r="E150" s="128">
        <f>SUM(E151:E155)</f>
        <v>6318.9000000000005</v>
      </c>
    </row>
    <row r="151" spans="1:6" x14ac:dyDescent="0.25">
      <c r="A151" s="247"/>
      <c r="B151" s="249"/>
      <c r="C151" s="98" t="s">
        <v>27</v>
      </c>
      <c r="D151" s="128">
        <f>'Приложение 8'!F79</f>
        <v>0</v>
      </c>
      <c r="E151" s="128">
        <f>'Приложение 8'!G79</f>
        <v>0</v>
      </c>
    </row>
    <row r="152" spans="1:6" x14ac:dyDescent="0.25">
      <c r="A152" s="247"/>
      <c r="B152" s="249"/>
      <c r="C152" s="98" t="s">
        <v>28</v>
      </c>
      <c r="D152" s="128">
        <f>'Приложение 8'!F80</f>
        <v>744.3</v>
      </c>
      <c r="E152" s="128">
        <f>'Приложение 8'!G80</f>
        <v>744.3</v>
      </c>
    </row>
    <row r="153" spans="1:6" x14ac:dyDescent="0.25">
      <c r="A153" s="247"/>
      <c r="B153" s="249"/>
      <c r="C153" s="129" t="s">
        <v>29</v>
      </c>
      <c r="D153" s="128">
        <f>'Приложение 7'!G43</f>
        <v>5574.6</v>
      </c>
      <c r="E153" s="128">
        <f>'Приложение 7'!H43</f>
        <v>5574.6</v>
      </c>
    </row>
    <row r="154" spans="1:6" x14ac:dyDescent="0.25">
      <c r="A154" s="247"/>
      <c r="B154" s="249"/>
      <c r="C154" s="129" t="s">
        <v>30</v>
      </c>
      <c r="D154" s="128"/>
      <c r="E154" s="128"/>
    </row>
    <row r="155" spans="1:6" x14ac:dyDescent="0.25">
      <c r="A155" s="261"/>
      <c r="B155" s="260"/>
      <c r="C155" s="129" t="s">
        <v>31</v>
      </c>
      <c r="D155" s="128"/>
      <c r="E155" s="128"/>
    </row>
    <row r="156" spans="1:6" s="28" customFormat="1" ht="14.4" x14ac:dyDescent="0.3">
      <c r="A156" s="258" t="s">
        <v>103</v>
      </c>
      <c r="B156" s="245" t="s">
        <v>183</v>
      </c>
      <c r="C156" s="21" t="s">
        <v>9</v>
      </c>
      <c r="D156" s="171">
        <f>SUM(D157:D161)</f>
        <v>0</v>
      </c>
      <c r="E156" s="171">
        <f>SUM(E157:E161)</f>
        <v>0</v>
      </c>
      <c r="F156" s="27"/>
    </row>
    <row r="157" spans="1:6" s="28" customFormat="1" ht="14.4" x14ac:dyDescent="0.3">
      <c r="A157" s="258"/>
      <c r="B157" s="277"/>
      <c r="C157" s="21" t="s">
        <v>27</v>
      </c>
      <c r="D157" s="172">
        <f>D163</f>
        <v>0</v>
      </c>
      <c r="E157" s="172">
        <f>E163</f>
        <v>0</v>
      </c>
      <c r="F157" s="27"/>
    </row>
    <row r="158" spans="1:6" s="28" customFormat="1" ht="14.4" x14ac:dyDescent="0.3">
      <c r="A158" s="258"/>
      <c r="B158" s="277"/>
      <c r="C158" s="21" t="s">
        <v>28</v>
      </c>
      <c r="D158" s="172">
        <f t="shared" ref="D158:E161" si="14">D164</f>
        <v>0</v>
      </c>
      <c r="E158" s="172">
        <f t="shared" si="14"/>
        <v>0</v>
      </c>
      <c r="F158" s="27"/>
    </row>
    <row r="159" spans="1:6" s="28" customFormat="1" ht="14.4" x14ac:dyDescent="0.3">
      <c r="A159" s="258"/>
      <c r="B159" s="277"/>
      <c r="C159" s="22" t="s">
        <v>29</v>
      </c>
      <c r="D159" s="172">
        <f t="shared" si="14"/>
        <v>0</v>
      </c>
      <c r="E159" s="172">
        <f t="shared" si="14"/>
        <v>0</v>
      </c>
      <c r="F159" s="27"/>
    </row>
    <row r="160" spans="1:6" s="28" customFormat="1" ht="14.4" x14ac:dyDescent="0.3">
      <c r="A160" s="258"/>
      <c r="B160" s="277"/>
      <c r="C160" s="22" t="s">
        <v>30</v>
      </c>
      <c r="D160" s="172">
        <f t="shared" si="14"/>
        <v>0</v>
      </c>
      <c r="E160" s="172">
        <f t="shared" si="14"/>
        <v>0</v>
      </c>
      <c r="F160" s="27"/>
    </row>
    <row r="161" spans="1:6" s="28" customFormat="1" ht="14.4" x14ac:dyDescent="0.3">
      <c r="A161" s="258"/>
      <c r="B161" s="277"/>
      <c r="C161" s="22" t="s">
        <v>31</v>
      </c>
      <c r="D161" s="172">
        <f t="shared" si="14"/>
        <v>0</v>
      </c>
      <c r="E161" s="172">
        <f t="shared" si="14"/>
        <v>0</v>
      </c>
      <c r="F161" s="27"/>
    </row>
    <row r="162" spans="1:6" s="32" customFormat="1" x14ac:dyDescent="0.25">
      <c r="A162" s="250" t="s">
        <v>105</v>
      </c>
      <c r="B162" s="243" t="s">
        <v>106</v>
      </c>
      <c r="C162" s="98" t="s">
        <v>9</v>
      </c>
      <c r="D162" s="131">
        <f>SUM(D163:D167)</f>
        <v>0</v>
      </c>
      <c r="E162" s="131">
        <f>SUM(E163:E167)</f>
        <v>0</v>
      </c>
      <c r="F162" s="170"/>
    </row>
    <row r="163" spans="1:6" s="32" customFormat="1" x14ac:dyDescent="0.25">
      <c r="A163" s="250"/>
      <c r="B163" s="276"/>
      <c r="C163" s="98" t="s">
        <v>27</v>
      </c>
      <c r="D163" s="131">
        <f>'Приложение 8'!F85</f>
        <v>0</v>
      </c>
      <c r="E163" s="131">
        <f>'Приложение 8'!G85</f>
        <v>0</v>
      </c>
      <c r="F163" s="170"/>
    </row>
    <row r="164" spans="1:6" s="32" customFormat="1" x14ac:dyDescent="0.25">
      <c r="A164" s="250"/>
      <c r="B164" s="276"/>
      <c r="C164" s="98" t="s">
        <v>28</v>
      </c>
      <c r="D164" s="131">
        <f>'Приложение 8'!F86</f>
        <v>0</v>
      </c>
      <c r="E164" s="131">
        <f>'Приложение 8'!G86</f>
        <v>0</v>
      </c>
      <c r="F164" s="170"/>
    </row>
    <row r="165" spans="1:6" s="32" customFormat="1" x14ac:dyDescent="0.25">
      <c r="A165" s="250"/>
      <c r="B165" s="276"/>
      <c r="C165" s="129" t="s">
        <v>29</v>
      </c>
      <c r="D165" s="131">
        <f>'Приложение 7'!G45</f>
        <v>0</v>
      </c>
      <c r="E165" s="131">
        <f>'Приложение 7'!H45</f>
        <v>0</v>
      </c>
      <c r="F165" s="170"/>
    </row>
    <row r="166" spans="1:6" s="32" customFormat="1" x14ac:dyDescent="0.25">
      <c r="A166" s="250"/>
      <c r="B166" s="276"/>
      <c r="C166" s="129" t="s">
        <v>30</v>
      </c>
      <c r="D166" s="132"/>
      <c r="E166" s="132"/>
      <c r="F166" s="170"/>
    </row>
    <row r="167" spans="1:6" s="32" customFormat="1" x14ac:dyDescent="0.25">
      <c r="A167" s="250"/>
      <c r="B167" s="276"/>
      <c r="C167" s="129" t="s">
        <v>31</v>
      </c>
      <c r="D167" s="132"/>
      <c r="E167" s="132"/>
      <c r="F167" s="170"/>
    </row>
    <row r="168" spans="1:6" s="25" customFormat="1" ht="14.4" x14ac:dyDescent="0.3">
      <c r="A168" s="244" t="str">
        <f>'Приложение 7'!A46</f>
        <v>1.5.</v>
      </c>
      <c r="B168" s="244" t="str">
        <f>'Приложение 7'!B46</f>
        <v>Подпрограмма 5
"Поддержка казачьих обществ, действующих на территории Грязинского муниципального района Липецкой области на 2022 – 2027 годы"</v>
      </c>
      <c r="C168" s="21" t="s">
        <v>9</v>
      </c>
      <c r="D168" s="215">
        <f>SUM(D169:D173)</f>
        <v>0</v>
      </c>
      <c r="E168" s="215">
        <f>SUM(E169:E173)</f>
        <v>0</v>
      </c>
      <c r="F168" s="24"/>
    </row>
    <row r="169" spans="1:6" s="25" customFormat="1" ht="14.4" x14ac:dyDescent="0.3">
      <c r="A169" s="245"/>
      <c r="B169" s="245"/>
      <c r="C169" s="21" t="s">
        <v>27</v>
      </c>
      <c r="D169" s="215">
        <f t="shared" ref="D169:E173" si="15">D175</f>
        <v>0</v>
      </c>
      <c r="E169" s="215">
        <f t="shared" si="15"/>
        <v>0</v>
      </c>
      <c r="F169" s="24"/>
    </row>
    <row r="170" spans="1:6" s="25" customFormat="1" ht="14.4" x14ac:dyDescent="0.3">
      <c r="A170" s="245"/>
      <c r="B170" s="245"/>
      <c r="C170" s="21" t="s">
        <v>28</v>
      </c>
      <c r="D170" s="215">
        <f t="shared" si="15"/>
        <v>0</v>
      </c>
      <c r="E170" s="215">
        <f t="shared" si="15"/>
        <v>0</v>
      </c>
      <c r="F170" s="24"/>
    </row>
    <row r="171" spans="1:6" s="25" customFormat="1" ht="14.4" x14ac:dyDescent="0.3">
      <c r="A171" s="245"/>
      <c r="B171" s="245"/>
      <c r="C171" s="22" t="s">
        <v>29</v>
      </c>
      <c r="D171" s="215">
        <f t="shared" si="15"/>
        <v>0</v>
      </c>
      <c r="E171" s="215">
        <f t="shared" si="15"/>
        <v>0</v>
      </c>
      <c r="F171" s="24"/>
    </row>
    <row r="172" spans="1:6" s="25" customFormat="1" ht="14.4" x14ac:dyDescent="0.3">
      <c r="A172" s="245"/>
      <c r="B172" s="245"/>
      <c r="C172" s="22" t="s">
        <v>30</v>
      </c>
      <c r="D172" s="215">
        <f t="shared" si="15"/>
        <v>0</v>
      </c>
      <c r="E172" s="215">
        <f t="shared" si="15"/>
        <v>0</v>
      </c>
      <c r="F172" s="24"/>
    </row>
    <row r="173" spans="1:6" s="25" customFormat="1" ht="14.4" x14ac:dyDescent="0.3">
      <c r="A173" s="245"/>
      <c r="B173" s="245"/>
      <c r="C173" s="22" t="s">
        <v>31</v>
      </c>
      <c r="D173" s="215">
        <f t="shared" si="15"/>
        <v>0</v>
      </c>
      <c r="E173" s="215">
        <f t="shared" si="15"/>
        <v>0</v>
      </c>
      <c r="F173" s="24"/>
    </row>
    <row r="174" spans="1:6" x14ac:dyDescent="0.25">
      <c r="A174" s="242" t="str">
        <f>'Приложение 7'!A47</f>
        <v>1.5.1.</v>
      </c>
      <c r="B174" s="242" t="str">
        <f>'Приложение 7'!B47</f>
        <v>Основное мероприятие 1 подпрограммы 5 
Финансовая поддержка казачьих обществ, действующих на территории Грязинского муниципального района, на осуществление деятельности по участию в охране общественного порядка на территории Грязинского муниципального района на платной основе</v>
      </c>
      <c r="C174" s="98" t="s">
        <v>9</v>
      </c>
      <c r="D174" s="216">
        <f>SUM(D175:D179)</f>
        <v>0</v>
      </c>
      <c r="E174" s="216">
        <f>SUM(E175:E179)</f>
        <v>0</v>
      </c>
    </row>
    <row r="175" spans="1:6" x14ac:dyDescent="0.25">
      <c r="A175" s="243"/>
      <c r="B175" s="243"/>
      <c r="C175" s="98" t="s">
        <v>27</v>
      </c>
      <c r="D175" s="216">
        <f>'Приложение 8'!F91</f>
        <v>0</v>
      </c>
      <c r="E175" s="216">
        <f>'Приложение 8'!G91</f>
        <v>0</v>
      </c>
    </row>
    <row r="176" spans="1:6" x14ac:dyDescent="0.25">
      <c r="A176" s="243"/>
      <c r="B176" s="243"/>
      <c r="C176" s="98" t="s">
        <v>28</v>
      </c>
      <c r="D176" s="216">
        <f>'Приложение 8'!F92</f>
        <v>0</v>
      </c>
      <c r="E176" s="216">
        <f>'Приложение 8'!G92</f>
        <v>0</v>
      </c>
    </row>
    <row r="177" spans="1:6" x14ac:dyDescent="0.25">
      <c r="A177" s="243"/>
      <c r="B177" s="243"/>
      <c r="C177" s="129" t="s">
        <v>29</v>
      </c>
      <c r="D177" s="216">
        <f>'Приложение 7'!G47</f>
        <v>0</v>
      </c>
      <c r="E177" s="216">
        <f>'Приложение 7'!H47</f>
        <v>0</v>
      </c>
    </row>
    <row r="178" spans="1:6" x14ac:dyDescent="0.25">
      <c r="A178" s="243"/>
      <c r="B178" s="243"/>
      <c r="C178" s="129" t="s">
        <v>30</v>
      </c>
      <c r="D178" s="216"/>
      <c r="E178" s="216"/>
    </row>
    <row r="179" spans="1:6" x14ac:dyDescent="0.25">
      <c r="A179" s="243"/>
      <c r="B179" s="243"/>
      <c r="C179" s="129" t="s">
        <v>31</v>
      </c>
      <c r="D179" s="216"/>
      <c r="E179" s="216"/>
    </row>
    <row r="180" spans="1:6" s="25" customFormat="1" ht="14.4" x14ac:dyDescent="0.3">
      <c r="A180" s="244" t="str">
        <f>'Приложение 7'!A48</f>
        <v>1.6.</v>
      </c>
      <c r="B180" s="244" t="str">
        <f>'Приложение 7'!B48</f>
        <v>Подпрограмма 6
"Население Грязинского муниципального района: стратегия народосбережения на 2024-2027 годы"</v>
      </c>
      <c r="C180" s="21" t="s">
        <v>9</v>
      </c>
      <c r="D180" s="215">
        <f>SUM(D181:D185)</f>
        <v>29552.7</v>
      </c>
      <c r="E180" s="215">
        <f>SUM(E181:E185)</f>
        <v>29241.5</v>
      </c>
      <c r="F180" s="24"/>
    </row>
    <row r="181" spans="1:6" s="25" customFormat="1" ht="14.4" x14ac:dyDescent="0.3">
      <c r="A181" s="245"/>
      <c r="B181" s="245"/>
      <c r="C181" s="21" t="s">
        <v>27</v>
      </c>
      <c r="D181" s="215">
        <f t="shared" ref="D181:E185" si="16">D187</f>
        <v>0</v>
      </c>
      <c r="E181" s="215">
        <f t="shared" si="16"/>
        <v>0</v>
      </c>
      <c r="F181" s="24"/>
    </row>
    <row r="182" spans="1:6" s="25" customFormat="1" ht="14.4" x14ac:dyDescent="0.3">
      <c r="A182" s="245"/>
      <c r="B182" s="245"/>
      <c r="C182" s="21" t="s">
        <v>28</v>
      </c>
      <c r="D182" s="215">
        <f t="shared" si="16"/>
        <v>0</v>
      </c>
      <c r="E182" s="215">
        <f t="shared" si="16"/>
        <v>0</v>
      </c>
      <c r="F182" s="24"/>
    </row>
    <row r="183" spans="1:6" s="25" customFormat="1" ht="14.4" x14ac:dyDescent="0.3">
      <c r="A183" s="245"/>
      <c r="B183" s="245"/>
      <c r="C183" s="22" t="s">
        <v>29</v>
      </c>
      <c r="D183" s="215">
        <f t="shared" si="16"/>
        <v>29552.7</v>
      </c>
      <c r="E183" s="215">
        <f t="shared" si="16"/>
        <v>29241.5</v>
      </c>
      <c r="F183" s="24"/>
    </row>
    <row r="184" spans="1:6" s="25" customFormat="1" ht="14.4" x14ac:dyDescent="0.3">
      <c r="A184" s="245"/>
      <c r="B184" s="245"/>
      <c r="C184" s="22" t="s">
        <v>30</v>
      </c>
      <c r="D184" s="215">
        <f t="shared" si="16"/>
        <v>0</v>
      </c>
      <c r="E184" s="215">
        <f t="shared" si="16"/>
        <v>0</v>
      </c>
      <c r="F184" s="24"/>
    </row>
    <row r="185" spans="1:6" s="25" customFormat="1" ht="14.4" x14ac:dyDescent="0.3">
      <c r="A185" s="245"/>
      <c r="B185" s="245"/>
      <c r="C185" s="22" t="s">
        <v>31</v>
      </c>
      <c r="D185" s="215">
        <f t="shared" si="16"/>
        <v>0</v>
      </c>
      <c r="E185" s="215">
        <f t="shared" si="16"/>
        <v>0</v>
      </c>
      <c r="F185" s="24"/>
    </row>
    <row r="186" spans="1:6" x14ac:dyDescent="0.25">
      <c r="A186" s="242" t="str">
        <f>'Приложение 7'!A49</f>
        <v>1.6.1.</v>
      </c>
      <c r="B186" s="242" t="str">
        <f>'Приложение 7'!B49</f>
        <v>Основное мероприятие 1 подпрограммы 6
Создание условий для сохранения и улучшения качества жизни населения Грязинского муниципального района</v>
      </c>
      <c r="C186" s="98" t="s">
        <v>9</v>
      </c>
      <c r="D186" s="216"/>
      <c r="E186" s="216"/>
    </row>
    <row r="187" spans="1:6" x14ac:dyDescent="0.25">
      <c r="A187" s="243"/>
      <c r="B187" s="243"/>
      <c r="C187" s="98" t="s">
        <v>27</v>
      </c>
      <c r="D187" s="216">
        <f>'Приложение 8'!F97</f>
        <v>0</v>
      </c>
      <c r="E187" s="216">
        <f>'Приложение 8'!G97</f>
        <v>0</v>
      </c>
    </row>
    <row r="188" spans="1:6" x14ac:dyDescent="0.25">
      <c r="A188" s="243"/>
      <c r="B188" s="243"/>
      <c r="C188" s="98" t="s">
        <v>28</v>
      </c>
      <c r="D188" s="216">
        <f>'Приложение 8'!F98</f>
        <v>0</v>
      </c>
      <c r="E188" s="216">
        <f>'Приложение 8'!G98</f>
        <v>0</v>
      </c>
    </row>
    <row r="189" spans="1:6" x14ac:dyDescent="0.25">
      <c r="A189" s="243"/>
      <c r="B189" s="243"/>
      <c r="C189" s="129" t="s">
        <v>29</v>
      </c>
      <c r="D189" s="216">
        <f>'Приложение 7'!G49</f>
        <v>29552.7</v>
      </c>
      <c r="E189" s="216">
        <f>'Приложение 7'!H49</f>
        <v>29241.5</v>
      </c>
    </row>
    <row r="190" spans="1:6" x14ac:dyDescent="0.25">
      <c r="A190" s="243"/>
      <c r="B190" s="243"/>
      <c r="C190" s="129" t="s">
        <v>30</v>
      </c>
      <c r="D190" s="216"/>
      <c r="E190" s="216"/>
    </row>
    <row r="191" spans="1:6" x14ac:dyDescent="0.25">
      <c r="A191" s="243"/>
      <c r="B191" s="243"/>
      <c r="C191" s="129" t="s">
        <v>31</v>
      </c>
      <c r="D191" s="216"/>
      <c r="E191" s="216"/>
    </row>
    <row r="192" spans="1:6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</sheetData>
  <autoFilter ref="C1:C206"/>
  <mergeCells count="68">
    <mergeCell ref="A150:A155"/>
    <mergeCell ref="B150:B155"/>
    <mergeCell ref="A1:E1"/>
    <mergeCell ref="A2:E2"/>
    <mergeCell ref="A3:A4"/>
    <mergeCell ref="B3:B4"/>
    <mergeCell ref="C3:C4"/>
    <mergeCell ref="D3:E3"/>
    <mergeCell ref="A6:A11"/>
    <mergeCell ref="B6:B11"/>
    <mergeCell ref="A12:A17"/>
    <mergeCell ref="B12:B17"/>
    <mergeCell ref="A18:A23"/>
    <mergeCell ref="B18:B23"/>
    <mergeCell ref="A84:A89"/>
    <mergeCell ref="B84:B89"/>
    <mergeCell ref="A24:A29"/>
    <mergeCell ref="B24:B29"/>
    <mergeCell ref="A54:A59"/>
    <mergeCell ref="B54:B59"/>
    <mergeCell ref="B48:B53"/>
    <mergeCell ref="A48:A53"/>
    <mergeCell ref="A30:A35"/>
    <mergeCell ref="B30:B35"/>
    <mergeCell ref="A36:A41"/>
    <mergeCell ref="B36:B41"/>
    <mergeCell ref="A42:A47"/>
    <mergeCell ref="B42:B47"/>
    <mergeCell ref="B60:B65"/>
    <mergeCell ref="A60:A65"/>
    <mergeCell ref="A114:A119"/>
    <mergeCell ref="B114:B119"/>
    <mergeCell ref="A96:A101"/>
    <mergeCell ref="B96:B101"/>
    <mergeCell ref="A102:A107"/>
    <mergeCell ref="B102:B107"/>
    <mergeCell ref="A108:A113"/>
    <mergeCell ref="B108:B113"/>
    <mergeCell ref="A66:A71"/>
    <mergeCell ref="B66:B71"/>
    <mergeCell ref="A72:A77"/>
    <mergeCell ref="B72:B77"/>
    <mergeCell ref="A78:A83"/>
    <mergeCell ref="B78:B83"/>
    <mergeCell ref="B162:B167"/>
    <mergeCell ref="B156:B161"/>
    <mergeCell ref="A156:A161"/>
    <mergeCell ref="A162:A167"/>
    <mergeCell ref="B90:B95"/>
    <mergeCell ref="A90:A95"/>
    <mergeCell ref="B120:B125"/>
    <mergeCell ref="A120:A125"/>
    <mergeCell ref="B126:B131"/>
    <mergeCell ref="A126:A131"/>
    <mergeCell ref="A144:A149"/>
    <mergeCell ref="B144:B149"/>
    <mergeCell ref="A132:A137"/>
    <mergeCell ref="B132:B137"/>
    <mergeCell ref="A138:A143"/>
    <mergeCell ref="B138:B143"/>
    <mergeCell ref="A186:A191"/>
    <mergeCell ref="B186:B191"/>
    <mergeCell ref="A168:A173"/>
    <mergeCell ref="B168:B173"/>
    <mergeCell ref="A174:A179"/>
    <mergeCell ref="B174:B179"/>
    <mergeCell ref="A180:A185"/>
    <mergeCell ref="B180:B185"/>
  </mergeCells>
  <pageMargins left="0.70866141732283472" right="0.70866141732283472" top="0.74803149606299213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E23" sqref="E23"/>
    </sheetView>
  </sheetViews>
  <sheetFormatPr defaultRowHeight="13.8" x14ac:dyDescent="0.25"/>
  <cols>
    <col min="1" max="1" width="5.77734375" style="2" customWidth="1"/>
    <col min="2" max="2" width="41.88671875" style="2" customWidth="1"/>
    <col min="3" max="3" width="18.109375" style="2" customWidth="1"/>
    <col min="4" max="4" width="10.88671875" style="2" customWidth="1"/>
    <col min="5" max="5" width="22.77734375" style="2" customWidth="1"/>
    <col min="6" max="7" width="11.6640625" style="2" customWidth="1"/>
    <col min="8" max="8" width="17.88671875" style="2" customWidth="1"/>
    <col min="9" max="16384" width="8.88671875" style="2"/>
  </cols>
  <sheetData>
    <row r="1" spans="1:8" ht="26.4" customHeight="1" x14ac:dyDescent="0.25">
      <c r="A1" s="293" t="s">
        <v>142</v>
      </c>
      <c r="B1" s="294"/>
      <c r="C1" s="294"/>
      <c r="D1" s="294"/>
      <c r="E1" s="294"/>
      <c r="F1" s="294"/>
      <c r="G1" s="294"/>
      <c r="H1" s="294"/>
    </row>
    <row r="2" spans="1:8" x14ac:dyDescent="0.25">
      <c r="A2" s="295" t="str">
        <f>'Приложение 7'!A3:J3</f>
        <v>"Социальное развитие территории Грязинского муниципального района Липецкой области на 2020 - 2027 годы"</v>
      </c>
      <c r="B2" s="295"/>
      <c r="C2" s="295"/>
      <c r="D2" s="295"/>
      <c r="E2" s="295"/>
      <c r="F2" s="295"/>
      <c r="G2" s="295"/>
      <c r="H2" s="295"/>
    </row>
    <row r="3" spans="1:8" x14ac:dyDescent="0.25">
      <c r="A3" s="296" t="s">
        <v>132</v>
      </c>
      <c r="B3" s="296"/>
      <c r="C3" s="296"/>
      <c r="D3" s="296"/>
      <c r="E3" s="296"/>
      <c r="F3" s="296"/>
      <c r="G3" s="296"/>
      <c r="H3" s="296"/>
    </row>
    <row r="4" spans="1:8" s="9" customFormat="1" ht="57.6" customHeight="1" x14ac:dyDescent="0.25">
      <c r="A4" s="297" t="s">
        <v>20</v>
      </c>
      <c r="B4" s="297" t="s">
        <v>133</v>
      </c>
      <c r="C4" s="297" t="s">
        <v>3</v>
      </c>
      <c r="D4" s="297" t="s">
        <v>134</v>
      </c>
      <c r="E4" s="288" t="s">
        <v>135</v>
      </c>
      <c r="F4" s="288"/>
      <c r="G4" s="288"/>
      <c r="H4" s="288" t="s">
        <v>136</v>
      </c>
    </row>
    <row r="5" spans="1:8" s="9" customFormat="1" ht="13.2" x14ac:dyDescent="0.25">
      <c r="A5" s="297"/>
      <c r="B5" s="297"/>
      <c r="C5" s="297"/>
      <c r="D5" s="297"/>
      <c r="E5" s="298" t="s">
        <v>137</v>
      </c>
      <c r="F5" s="299" t="s">
        <v>205</v>
      </c>
      <c r="G5" s="299"/>
      <c r="H5" s="288"/>
    </row>
    <row r="6" spans="1:8" s="9" customFormat="1" ht="40.200000000000003" customHeight="1" x14ac:dyDescent="0.25">
      <c r="A6" s="297"/>
      <c r="B6" s="297"/>
      <c r="C6" s="297"/>
      <c r="D6" s="297"/>
      <c r="E6" s="298"/>
      <c r="F6" s="187" t="s">
        <v>138</v>
      </c>
      <c r="G6" s="187" t="s">
        <v>139</v>
      </c>
      <c r="H6" s="288"/>
    </row>
    <row r="7" spans="1:8" s="188" customFormat="1" ht="12" x14ac:dyDescent="0.25">
      <c r="A7" s="189">
        <v>1</v>
      </c>
      <c r="B7" s="189">
        <v>2</v>
      </c>
      <c r="C7" s="189">
        <v>3</v>
      </c>
      <c r="D7" s="189">
        <v>4</v>
      </c>
      <c r="E7" s="189">
        <v>5</v>
      </c>
      <c r="F7" s="189">
        <v>6</v>
      </c>
      <c r="G7" s="189">
        <v>7</v>
      </c>
      <c r="H7" s="189">
        <v>8</v>
      </c>
    </row>
    <row r="8" spans="1:8" ht="52.8" x14ac:dyDescent="0.25">
      <c r="A8" s="190" t="s">
        <v>46</v>
      </c>
      <c r="B8" s="191" t="s">
        <v>143</v>
      </c>
      <c r="C8" s="190" t="s">
        <v>13</v>
      </c>
      <c r="D8" s="193" t="s">
        <v>140</v>
      </c>
      <c r="E8" s="190">
        <v>65.5</v>
      </c>
      <c r="F8" s="190">
        <v>65</v>
      </c>
      <c r="G8" s="190">
        <v>65.5</v>
      </c>
      <c r="H8" s="190" t="s">
        <v>169</v>
      </c>
    </row>
    <row r="9" spans="1:8" ht="67.8" customHeight="1" x14ac:dyDescent="0.25">
      <c r="A9" s="190" t="s">
        <v>49</v>
      </c>
      <c r="B9" s="191" t="s">
        <v>148</v>
      </c>
      <c r="C9" s="190" t="s">
        <v>13</v>
      </c>
      <c r="D9" s="193" t="s">
        <v>140</v>
      </c>
      <c r="E9" s="190">
        <v>60.5</v>
      </c>
      <c r="F9" s="190">
        <v>60</v>
      </c>
      <c r="G9" s="190">
        <v>62.1</v>
      </c>
      <c r="H9" s="190" t="s">
        <v>169</v>
      </c>
    </row>
    <row r="10" spans="1:8" ht="67.8" customHeight="1" x14ac:dyDescent="0.25">
      <c r="A10" s="190" t="s">
        <v>57</v>
      </c>
      <c r="B10" s="191" t="s">
        <v>149</v>
      </c>
      <c r="C10" s="190" t="s">
        <v>13</v>
      </c>
      <c r="D10" s="193" t="s">
        <v>140</v>
      </c>
      <c r="E10" s="190">
        <v>85</v>
      </c>
      <c r="F10" s="190">
        <v>85</v>
      </c>
      <c r="G10" s="190">
        <v>85.9</v>
      </c>
      <c r="H10" s="190" t="s">
        <v>169</v>
      </c>
    </row>
    <row r="11" spans="1:8" ht="67.8" customHeight="1" x14ac:dyDescent="0.25">
      <c r="A11" s="190" t="s">
        <v>71</v>
      </c>
      <c r="B11" s="191" t="s">
        <v>150</v>
      </c>
      <c r="C11" s="190" t="s">
        <v>13</v>
      </c>
      <c r="D11" s="193" t="s">
        <v>140</v>
      </c>
      <c r="E11" s="190">
        <v>74.5</v>
      </c>
      <c r="F11" s="190">
        <v>75</v>
      </c>
      <c r="G11" s="190">
        <v>76</v>
      </c>
      <c r="H11" s="190" t="s">
        <v>169</v>
      </c>
    </row>
    <row r="12" spans="1:8" ht="39.6" x14ac:dyDescent="0.25">
      <c r="A12" s="190" t="s">
        <v>160</v>
      </c>
      <c r="B12" s="191" t="s">
        <v>151</v>
      </c>
      <c r="C12" s="190" t="s">
        <v>13</v>
      </c>
      <c r="D12" s="193" t="s">
        <v>140</v>
      </c>
      <c r="E12" s="190">
        <v>58.5</v>
      </c>
      <c r="F12" s="190">
        <v>59</v>
      </c>
      <c r="G12" s="190">
        <v>59.5</v>
      </c>
      <c r="H12" s="190" t="s">
        <v>169</v>
      </c>
    </row>
    <row r="13" spans="1:8" ht="40.799999999999997" customHeight="1" x14ac:dyDescent="0.25">
      <c r="A13" s="190" t="s">
        <v>161</v>
      </c>
      <c r="B13" s="191" t="s">
        <v>152</v>
      </c>
      <c r="C13" s="190" t="s">
        <v>13</v>
      </c>
      <c r="D13" s="193" t="s">
        <v>140</v>
      </c>
      <c r="E13" s="190">
        <v>59.9</v>
      </c>
      <c r="F13" s="190">
        <v>53</v>
      </c>
      <c r="G13" s="190">
        <v>61.3</v>
      </c>
      <c r="H13" s="190" t="s">
        <v>169</v>
      </c>
    </row>
    <row r="14" spans="1:8" ht="39.6" x14ac:dyDescent="0.25">
      <c r="A14" s="190" t="s">
        <v>162</v>
      </c>
      <c r="B14" s="191" t="s">
        <v>153</v>
      </c>
      <c r="C14" s="190" t="s">
        <v>17</v>
      </c>
      <c r="D14" s="193" t="s">
        <v>140</v>
      </c>
      <c r="E14" s="192">
        <v>99.4</v>
      </c>
      <c r="F14" s="192">
        <v>75</v>
      </c>
      <c r="G14" s="192">
        <v>85</v>
      </c>
      <c r="H14" s="190" t="s">
        <v>169</v>
      </c>
    </row>
    <row r="15" spans="1:8" ht="27.6" customHeight="1" x14ac:dyDescent="0.25">
      <c r="A15" s="190" t="s">
        <v>141</v>
      </c>
      <c r="B15" s="191" t="s">
        <v>154</v>
      </c>
      <c r="C15" s="190" t="s">
        <v>17</v>
      </c>
      <c r="D15" s="193" t="s">
        <v>156</v>
      </c>
      <c r="E15" s="190">
        <v>270</v>
      </c>
      <c r="F15" s="190">
        <v>187</v>
      </c>
      <c r="G15" s="190">
        <v>308</v>
      </c>
      <c r="H15" s="190" t="s">
        <v>169</v>
      </c>
    </row>
    <row r="16" spans="1:8" ht="52.8" x14ac:dyDescent="0.25">
      <c r="A16" s="190" t="s">
        <v>163</v>
      </c>
      <c r="B16" s="191" t="s">
        <v>155</v>
      </c>
      <c r="C16" s="190" t="s">
        <v>17</v>
      </c>
      <c r="D16" s="193" t="s">
        <v>157</v>
      </c>
      <c r="E16" s="190">
        <v>1400</v>
      </c>
      <c r="F16" s="190">
        <v>2100</v>
      </c>
      <c r="G16" s="190">
        <v>930</v>
      </c>
      <c r="H16" s="191" t="s">
        <v>206</v>
      </c>
    </row>
    <row r="17" spans="1:8" ht="39.6" x14ac:dyDescent="0.25">
      <c r="A17" s="289" t="s">
        <v>164</v>
      </c>
      <c r="B17" s="194" t="s">
        <v>147</v>
      </c>
      <c r="C17" s="289" t="s">
        <v>17</v>
      </c>
      <c r="D17" s="303" t="s">
        <v>140</v>
      </c>
      <c r="E17" s="301"/>
      <c r="F17" s="197"/>
      <c r="G17" s="197"/>
      <c r="H17" s="197" t="s">
        <v>169</v>
      </c>
    </row>
    <row r="18" spans="1:8" x14ac:dyDescent="0.25">
      <c r="A18" s="290"/>
      <c r="B18" s="196" t="s">
        <v>146</v>
      </c>
      <c r="C18" s="292"/>
      <c r="D18" s="304"/>
      <c r="E18" s="199">
        <v>100</v>
      </c>
      <c r="F18" s="200">
        <v>100</v>
      </c>
      <c r="G18" s="199">
        <v>100</v>
      </c>
      <c r="H18" s="199"/>
    </row>
    <row r="19" spans="1:8" x14ac:dyDescent="0.25">
      <c r="A19" s="290"/>
      <c r="B19" s="196" t="s">
        <v>145</v>
      </c>
      <c r="C19" s="292"/>
      <c r="D19" s="304"/>
      <c r="E19" s="199">
        <v>100</v>
      </c>
      <c r="F19" s="200">
        <v>100</v>
      </c>
      <c r="G19" s="199">
        <v>100</v>
      </c>
      <c r="H19" s="199"/>
    </row>
    <row r="20" spans="1:8" x14ac:dyDescent="0.25">
      <c r="A20" s="291"/>
      <c r="B20" s="195" t="s">
        <v>144</v>
      </c>
      <c r="C20" s="291"/>
      <c r="D20" s="305"/>
      <c r="E20" s="302">
        <v>100</v>
      </c>
      <c r="F20" s="198">
        <v>100</v>
      </c>
      <c r="G20" s="198">
        <v>100</v>
      </c>
      <c r="H20" s="198"/>
    </row>
    <row r="21" spans="1:8" ht="26.4" x14ac:dyDescent="0.25">
      <c r="A21" s="190" t="s">
        <v>165</v>
      </c>
      <c r="B21" s="191" t="s">
        <v>158</v>
      </c>
      <c r="C21" s="190" t="s">
        <v>159</v>
      </c>
      <c r="D21" s="185" t="s">
        <v>156</v>
      </c>
      <c r="E21" s="201">
        <v>1200</v>
      </c>
      <c r="F21" s="201">
        <v>830</v>
      </c>
      <c r="G21" s="201">
        <v>1200</v>
      </c>
      <c r="H21" s="190" t="s">
        <v>169</v>
      </c>
    </row>
    <row r="22" spans="1:8" ht="66" x14ac:dyDescent="0.25">
      <c r="A22" s="190" t="s">
        <v>167</v>
      </c>
      <c r="B22" s="191" t="s">
        <v>207</v>
      </c>
      <c r="C22" s="300" t="s">
        <v>195</v>
      </c>
      <c r="D22" s="185" t="s">
        <v>209</v>
      </c>
      <c r="E22" s="201"/>
      <c r="F22" s="201">
        <v>1000</v>
      </c>
      <c r="G22" s="201">
        <v>1050</v>
      </c>
      <c r="H22" s="190" t="s">
        <v>169</v>
      </c>
    </row>
    <row r="23" spans="1:8" ht="82.8" x14ac:dyDescent="0.25">
      <c r="A23" s="190" t="s">
        <v>168</v>
      </c>
      <c r="B23" s="202" t="s">
        <v>208</v>
      </c>
      <c r="C23" s="300" t="s">
        <v>195</v>
      </c>
      <c r="D23" s="204" t="s">
        <v>209</v>
      </c>
      <c r="E23" s="190"/>
      <c r="F23" s="190">
        <v>65</v>
      </c>
      <c r="G23" s="190">
        <v>65</v>
      </c>
      <c r="H23" s="190" t="s">
        <v>169</v>
      </c>
    </row>
    <row r="24" spans="1:8" ht="96.6" hidden="1" x14ac:dyDescent="0.25">
      <c r="A24" s="190" t="s">
        <v>172</v>
      </c>
      <c r="B24" s="202" t="s">
        <v>166</v>
      </c>
      <c r="C24" s="203" t="s">
        <v>13</v>
      </c>
      <c r="D24" s="204" t="s">
        <v>156</v>
      </c>
      <c r="E24" s="190">
        <v>810</v>
      </c>
      <c r="F24" s="190">
        <v>800</v>
      </c>
      <c r="G24" s="190">
        <v>810</v>
      </c>
      <c r="H24" s="190" t="s">
        <v>169</v>
      </c>
    </row>
    <row r="25" spans="1:8" ht="66" hidden="1" x14ac:dyDescent="0.25">
      <c r="A25" s="190" t="s">
        <v>176</v>
      </c>
      <c r="B25" s="191" t="s">
        <v>177</v>
      </c>
      <c r="C25" s="203" t="s">
        <v>174</v>
      </c>
      <c r="D25" s="204" t="s">
        <v>140</v>
      </c>
      <c r="E25" s="190">
        <v>30</v>
      </c>
      <c r="F25" s="190">
        <v>30</v>
      </c>
      <c r="G25" s="190">
        <v>30</v>
      </c>
      <c r="H25" s="190" t="s">
        <v>169</v>
      </c>
    </row>
    <row r="26" spans="1:8" ht="86.4" hidden="1" customHeight="1" x14ac:dyDescent="0.25">
      <c r="A26" s="203" t="s">
        <v>175</v>
      </c>
      <c r="B26" s="209" t="s">
        <v>173</v>
      </c>
      <c r="C26" s="203" t="s">
        <v>174</v>
      </c>
      <c r="D26" s="204" t="s">
        <v>156</v>
      </c>
      <c r="E26" s="203">
        <v>31</v>
      </c>
      <c r="F26" s="203">
        <v>10</v>
      </c>
      <c r="G26" s="203">
        <v>31</v>
      </c>
      <c r="H26" s="190" t="s">
        <v>169</v>
      </c>
    </row>
    <row r="27" spans="1:8" x14ac:dyDescent="0.25">
      <c r="B27" s="186"/>
    </row>
    <row r="28" spans="1:8" x14ac:dyDescent="0.25">
      <c r="B28" s="186"/>
    </row>
    <row r="31" spans="1:8" x14ac:dyDescent="0.25">
      <c r="B31" s="186"/>
    </row>
    <row r="32" spans="1:8" x14ac:dyDescent="0.25">
      <c r="B32" s="186"/>
    </row>
    <row r="33" spans="2:2" x14ac:dyDescent="0.25">
      <c r="B33" s="186"/>
    </row>
  </sheetData>
  <mergeCells count="14">
    <mergeCell ref="H4:H6"/>
    <mergeCell ref="A17:A20"/>
    <mergeCell ref="C17:C20"/>
    <mergeCell ref="D17:D20"/>
    <mergeCell ref="A1:H1"/>
    <mergeCell ref="A2:H2"/>
    <mergeCell ref="A3:H3"/>
    <mergeCell ref="E4:G4"/>
    <mergeCell ref="A4:A6"/>
    <mergeCell ref="B4:B6"/>
    <mergeCell ref="C4:C6"/>
    <mergeCell ref="D4:D6"/>
    <mergeCell ref="E5:E6"/>
    <mergeCell ref="F5:G5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2025-03-10T07:29:47Z</dcterms:modified>
</cp:coreProperties>
</file>