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7'!$E$1:$E$55</definedName>
  </definedNames>
  <calcPr calcId="145621"/>
</workbook>
</file>

<file path=xl/calcChain.xml><?xml version="1.0" encoding="utf-8"?>
<calcChain xmlns="http://schemas.openxmlformats.org/spreadsheetml/2006/main">
  <c r="H7" i="2" l="1"/>
  <c r="D10" i="3" l="1"/>
  <c r="E10" i="3"/>
  <c r="D11" i="3"/>
  <c r="E11" i="3"/>
  <c r="D13" i="3"/>
  <c r="E13" i="3"/>
  <c r="D14" i="3"/>
  <c r="E14" i="3"/>
  <c r="D15" i="3"/>
  <c r="E15" i="3"/>
  <c r="D16" i="3"/>
  <c r="E16" i="3"/>
  <c r="D17" i="3"/>
  <c r="E17" i="3"/>
  <c r="E24" i="3"/>
  <c r="D24" i="3"/>
  <c r="D37" i="3"/>
  <c r="E37" i="3"/>
  <c r="D38" i="3"/>
  <c r="E38" i="3"/>
  <c r="D39" i="3"/>
  <c r="E39" i="3"/>
  <c r="D40" i="3"/>
  <c r="E40" i="3"/>
  <c r="D41" i="3"/>
  <c r="E41" i="3"/>
  <c r="D61" i="3"/>
  <c r="D7" i="3" s="1"/>
  <c r="E61" i="3"/>
  <c r="E7" i="3" s="1"/>
  <c r="D62" i="3"/>
  <c r="E62" i="3"/>
  <c r="D63" i="3"/>
  <c r="E63" i="3"/>
  <c r="D64" i="3"/>
  <c r="E64" i="3"/>
  <c r="D65" i="3"/>
  <c r="E65" i="3"/>
  <c r="E72" i="3"/>
  <c r="D72" i="3"/>
  <c r="E108" i="3"/>
  <c r="D108" i="3"/>
  <c r="E8" i="3" l="1"/>
  <c r="D8" i="3"/>
  <c r="E9" i="3"/>
  <c r="D9" i="3"/>
  <c r="H26" i="2"/>
  <c r="H21" i="2"/>
  <c r="H23" i="2"/>
  <c r="H24" i="2"/>
  <c r="H30" i="2"/>
  <c r="H32" i="2"/>
  <c r="H34" i="2"/>
  <c r="H39" i="2"/>
  <c r="H40" i="2"/>
  <c r="H41" i="2"/>
  <c r="H42" i="2"/>
  <c r="H44" i="2"/>
  <c r="H45" i="2"/>
  <c r="H47" i="2"/>
  <c r="H50" i="2"/>
  <c r="H51" i="2"/>
  <c r="H52" i="2"/>
  <c r="H53" i="2"/>
  <c r="H54" i="2"/>
  <c r="H56" i="2"/>
  <c r="H57" i="2"/>
  <c r="H59" i="2"/>
  <c r="G34" i="2"/>
  <c r="G7" i="2" s="1"/>
  <c r="G35" i="2"/>
  <c r="G8" i="2" s="1"/>
  <c r="F34" i="2"/>
  <c r="F7" i="2" s="1"/>
  <c r="F35" i="2"/>
  <c r="F8" i="2" s="1"/>
  <c r="G54" i="2"/>
  <c r="F54" i="2"/>
  <c r="G48" i="2"/>
  <c r="G33" i="2" s="1"/>
  <c r="G6" i="2" s="1"/>
  <c r="F48" i="2"/>
  <c r="G23" i="2"/>
  <c r="G22" i="2"/>
  <c r="F22" i="2"/>
  <c r="F23" i="2"/>
  <c r="G10" i="2"/>
  <c r="G11" i="2"/>
  <c r="F10" i="2"/>
  <c r="F11" i="2"/>
  <c r="G18" i="2"/>
  <c r="F18" i="2"/>
  <c r="G15" i="2"/>
  <c r="F15" i="2"/>
  <c r="E114" i="3"/>
  <c r="D114" i="3"/>
  <c r="E102" i="3"/>
  <c r="D102" i="3"/>
  <c r="E96" i="3"/>
  <c r="D96" i="3"/>
  <c r="E90" i="3"/>
  <c r="D90" i="3"/>
  <c r="E84" i="3"/>
  <c r="D84" i="3"/>
  <c r="E78" i="3"/>
  <c r="D78" i="3"/>
  <c r="E66" i="3"/>
  <c r="D66" i="3"/>
  <c r="E54" i="3"/>
  <c r="D54" i="3"/>
  <c r="E48" i="3"/>
  <c r="D48" i="3"/>
  <c r="E42" i="3"/>
  <c r="D42" i="3"/>
  <c r="E30" i="3"/>
  <c r="D30" i="3"/>
  <c r="E18" i="3"/>
  <c r="E12" i="3" s="1"/>
  <c r="D18" i="3"/>
  <c r="G60" i="2"/>
  <c r="F60" i="2"/>
  <c r="G57" i="2"/>
  <c r="F57" i="2"/>
  <c r="G51" i="2"/>
  <c r="F51" i="2"/>
  <c r="G45" i="2"/>
  <c r="F45" i="2"/>
  <c r="G42" i="2"/>
  <c r="F42" i="2"/>
  <c r="G39" i="2"/>
  <c r="F39" i="2"/>
  <c r="G36" i="2"/>
  <c r="F36" i="2"/>
  <c r="G30" i="2"/>
  <c r="F30" i="2"/>
  <c r="G27" i="2"/>
  <c r="F27" i="2"/>
  <c r="G24" i="2"/>
  <c r="F24" i="2"/>
  <c r="F21" i="2" s="1"/>
  <c r="G12" i="2"/>
  <c r="F12" i="2"/>
  <c r="F9" i="2" s="1"/>
  <c r="D60" i="3" l="1"/>
  <c r="E60" i="3"/>
  <c r="E36" i="3"/>
  <c r="D36" i="3"/>
  <c r="D12" i="3"/>
  <c r="H48" i="2"/>
  <c r="F33" i="2"/>
  <c r="H35" i="2"/>
  <c r="G21" i="2"/>
  <c r="G9" i="2"/>
  <c r="I41" i="1"/>
  <c r="I18" i="1"/>
  <c r="I50" i="1"/>
  <c r="I51" i="1"/>
  <c r="I52" i="1"/>
  <c r="E6" i="3" l="1"/>
  <c r="D6" i="3"/>
  <c r="H33" i="2"/>
  <c r="F6" i="2"/>
  <c r="H6" i="2" s="1"/>
  <c r="H8" i="2"/>
  <c r="H28" i="1"/>
  <c r="I34" i="1"/>
  <c r="G28" i="1"/>
  <c r="I32" i="1"/>
  <c r="I42" i="1" l="1"/>
  <c r="A10" i="1" l="1"/>
  <c r="H27" i="1"/>
  <c r="I48" i="1"/>
  <c r="I46" i="1"/>
  <c r="I39" i="1"/>
  <c r="I37" i="1"/>
  <c r="I35" i="1"/>
  <c r="I30" i="1"/>
  <c r="I25" i="1"/>
  <c r="I23" i="1"/>
  <c r="I21" i="1"/>
  <c r="I16" i="1"/>
  <c r="I14" i="1"/>
  <c r="I12" i="1"/>
  <c r="H11" i="1"/>
  <c r="H10" i="1" s="1"/>
  <c r="G11" i="1"/>
  <c r="G10" i="1" s="1"/>
  <c r="H20" i="1"/>
  <c r="H19" i="1" s="1"/>
  <c r="G20" i="1"/>
  <c r="G19" i="1" s="1"/>
  <c r="I10" i="1" l="1"/>
  <c r="I11" i="1"/>
  <c r="I28" i="1"/>
  <c r="H8" i="1"/>
  <c r="G27" i="1"/>
  <c r="I19" i="1"/>
  <c r="I20" i="1"/>
  <c r="I27" i="1" l="1"/>
  <c r="G8" i="1"/>
  <c r="I8" i="1" s="1"/>
</calcChain>
</file>

<file path=xl/sharedStrings.xml><?xml version="1.0" encoding="utf-8"?>
<sst xmlns="http://schemas.openxmlformats.org/spreadsheetml/2006/main" count="467" uniqueCount="127">
  <si>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</si>
  <si>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</si>
  <si>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</si>
  <si>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</si>
  <si>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</si>
  <si>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</si>
  <si>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</si>
  <si>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</si>
  <si>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</si>
  <si>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</si>
  <si>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X</t>
  </si>
  <si>
    <t>Ответственный исполнитель: комитет КСЭРТ</t>
  </si>
  <si>
    <t>Подпрограмма 1</t>
  </si>
  <si>
    <t>ВСЕГО</t>
  </si>
  <si>
    <t>Х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</si>
  <si>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</si>
  <si>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</si>
  <si>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</si>
  <si>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</si>
  <si>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</si>
  <si>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</si>
  <si>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</si>
  <si>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</si>
  <si>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</si>
  <si>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</si>
  <si>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</si>
  <si>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</si>
  <si>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</si>
  <si>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</si>
  <si>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</si>
  <si>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</si>
  <si>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Отдел культуры</t>
  </si>
  <si>
    <t>МБУК «МКМЦ»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</si>
  <si>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</si>
  <si>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</si>
  <si>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</si>
  <si>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</si>
  <si>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</si>
  <si>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МАУ ДО ДШИ</t>
  </si>
  <si>
    <t>Основное мероприятие 6 подпрограммы 3</t>
  </si>
  <si>
    <t>Подготовка и переподготовка кадров, повышение квалификации</t>
  </si>
  <si>
    <t>Основное мероприятие 10 подпрограммы 3</t>
  </si>
  <si>
    <t>Основное мероприятие 11 подпрограммы 3</t>
  </si>
  <si>
    <t>0210199999</t>
  </si>
  <si>
    <t>0210299999</t>
  </si>
  <si>
    <t>0210399999</t>
  </si>
  <si>
    <t>0220309000</t>
  </si>
  <si>
    <t>0707</t>
  </si>
  <si>
    <t>0801</t>
  </si>
  <si>
    <t>0230409000</t>
  </si>
  <si>
    <t>0230509000</t>
  </si>
  <si>
    <t>0703</t>
  </si>
  <si>
    <t>0231009000</t>
  </si>
  <si>
    <t>МАУК "ЦКР"</t>
  </si>
  <si>
    <t>Обеспечение деятельности МУАК "ЦКР"</t>
  </si>
  <si>
    <t>0231109000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</si>
  <si>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</si>
  <si>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</si>
  <si>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0231209000</t>
  </si>
  <si>
    <t>02302L5191</t>
  </si>
  <si>
    <t>02306S6280</t>
  </si>
  <si>
    <t>02202S6360</t>
  </si>
  <si>
    <t>02201S6360</t>
  </si>
  <si>
    <t>Основное мероприятие 8 подпрограммы 3</t>
  </si>
  <si>
    <t>02308L5194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</si>
  <si>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</si>
  <si>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</si>
  <si>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</si>
  <si>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</si>
  <si>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</si>
  <si>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0230109000</t>
  </si>
  <si>
    <t>0231309000</t>
  </si>
  <si>
    <t>Основное мероприятие 13 подпрограммы 3 
Благоустройство территории</t>
  </si>
  <si>
    <t>0230209000</t>
  </si>
  <si>
    <t>Председатель комитета КСЭРТ администрации Грязинского муниципального района  ____________________  И.В. Финогина</t>
  </si>
  <si>
    <t>02312S6710</t>
  </si>
  <si>
    <t xml:space="preserve">МАУ ДО ДШИ </t>
  </si>
  <si>
    <t xml:space="preserve"> МБУК «МКМЦ»</t>
  </si>
  <si>
    <t>Годовой план</t>
  </si>
  <si>
    <t>Факт</t>
  </si>
  <si>
    <t>Расходы 2018г (тыс. 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</si>
  <si>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</si>
  <si>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</si>
  <si>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</si>
  <si>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</si>
  <si>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>Расходы отчетного периода  2018 года, (тыс.руб.)</t>
  </si>
  <si>
    <t xml:space="preserve"> годовой план</t>
  </si>
  <si>
    <t xml:space="preserve">факт </t>
  </si>
  <si>
    <t>Федеральный бюджет</t>
  </si>
  <si>
    <t>Областной бюджет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</si>
  <si>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</si>
  <si>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</si>
  <si>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</si>
  <si>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</si>
  <si>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</si>
  <si>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</si>
  <si>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</si>
  <si>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</si>
  <si>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«Молодежь Грязинского муниципального района Липецкой области на 2015 – 2024 годы»</t>
  </si>
  <si>
    <t>«Развитие физической культуры и массового спорта в Грязинском муниципальном районе Липецкой области на 2015 – 2024 годы»</t>
  </si>
  <si>
    <t>«Сохранение и развитие  культуры,  библиотечного дела Грязинского муниципального района Липецкой области на 2015 – 2024 годы»</t>
  </si>
  <si>
    <t>Программа «Социальное развитие территории Грязинского муниципального района Липецкой области на 2015-2024 годы»</t>
  </si>
  <si>
    <t>Подпрограмма 1 «Молодежь Грязинского муниципального района Липецкой области на 2015 – 2024 годы»</t>
  </si>
  <si>
    <t>Подпрограмма 1«Молодежь Грязинского муниципального района Липецкой области на 2015 – 2024 годы»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</si>
  <si>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</si>
  <si>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</si>
  <si>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</si>
  <si>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Подпрограмма 2 «Развитие физической культуры и массового спорта в Грязинском муниципальном районе Липецкой области на 2015 – 2024 годы»</t>
  </si>
  <si>
    <t>Основное мероприятие 1 подпрограммы 2 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</si>
  <si>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</si>
  <si>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</si>
  <si>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Подпрограмма 3«Сохранение и развитие  культуры,  библиотечного дела Грязинского муниципального района Липецкой области на 2015 – 2024 годы»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</si>
  <si>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</si>
  <si>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</si>
  <si>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4 подпрограммы 3
Обеспечение деятельности МБУК МКМЦ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</si>
  <si>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</si>
  <si>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</si>
  <si>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</si>
  <si>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</si>
  <si>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</si>
  <si>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>Основное мероприятие 6 подпрограммы 3
Подготовка и переподготовка кадров, повышение квалификации</t>
  </si>
  <si>
    <t>0230686280
02306S6280</t>
  </si>
  <si>
    <t>0220186360</t>
  </si>
  <si>
    <t>«Социальное развитие территории Грязинского муниципального района Липецкой области на 2015-2024 годы» 
за счет средств иных источников за 2018 год.</t>
  </si>
  <si>
    <t>«Социальное развитие территории Грязинского муниципального района Липецкой области на 2015-2024 годы» 
за счет средств всех источников за 2018 год</t>
  </si>
  <si>
    <t>О финансовом обеспечении реализации муниципальной программы 
«Социальное развитие территории Грязинского муниципального района Липецкой области на 2015-2024 годы» 
за счет средств местного бюджета за 2018 год</t>
  </si>
  <si>
    <t>Причины низкого освоения средств местного бюджета*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</si>
</sst>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9" fontId="9" fillId="0" borderId="1" xfId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9" fontId="9" fillId="0" borderId="5" xfId="1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9" fontId="9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9" fontId="9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9" fontId="8" fillId="0" borderId="5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9" fontId="8" fillId="0" borderId="4" xfId="0" applyNumberFormat="1" applyFont="1" applyBorder="1" applyAlignment="1">
      <alignment horizontal="right" vertical="center" wrapText="1"/>
    </xf>
    <xf numFmtId="9" fontId="9" fillId="0" borderId="4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9" fontId="9" fillId="0" borderId="5" xfId="0" applyNumberFormat="1" applyFont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0" fontId="14" fillId="0" borderId="0" xfId="0" applyFont="1" applyAlignment="1"/>
    <xf numFmtId="0" fontId="14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7" fillId="0" borderId="0" xfId="0" applyFont="1" applyBorder="1"/>
    <xf numFmtId="0" fontId="4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/>
    <xf numFmtId="0" fontId="4" fillId="0" borderId="0" xfId="0" applyFont="1" applyBorder="1"/>
    <xf numFmtId="0" fontId="4" fillId="0" borderId="0" xfId="0" applyFont="1"/>
    <xf numFmtId="165" fontId="18" fillId="0" borderId="1" xfId="2" applyNumberFormat="1" applyFont="1" applyBorder="1"/>
    <xf numFmtId="0" fontId="18" fillId="0" borderId="0" xfId="0" applyFont="1" applyBorder="1"/>
    <xf numFmtId="0" fontId="18" fillId="0" borderId="0" xfId="0" applyFont="1"/>
    <xf numFmtId="165" fontId="7" fillId="0" borderId="1" xfId="2" applyNumberFormat="1" applyFont="1" applyBorder="1"/>
    <xf numFmtId="0" fontId="7" fillId="0" borderId="0" xfId="0" applyFont="1" applyAlignment="1">
      <alignment horizontal="left"/>
    </xf>
    <xf numFmtId="165" fontId="20" fillId="0" borderId="1" xfId="2" applyNumberFormat="1" applyFont="1" applyBorder="1" applyAlignment="1">
      <alignment horizontal="center" vertical="center"/>
    </xf>
    <xf numFmtId="9" fontId="20" fillId="0" borderId="1" xfId="1" applyFon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165" fontId="19" fillId="0" borderId="1" xfId="2" applyNumberFormat="1" applyFont="1" applyBorder="1" applyAlignment="1">
      <alignment horizontal="center" vertical="center"/>
    </xf>
    <xf numFmtId="9" fontId="17" fillId="0" borderId="1" xfId="1" applyFont="1" applyBorder="1" applyAlignment="1">
      <alignment horizontal="center" vertical="center"/>
    </xf>
    <xf numFmtId="165" fontId="7" fillId="0" borderId="1" xfId="2" applyNumberFormat="1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right" vertical="center" wrapText="1"/>
    </xf>
    <xf numFmtId="9" fontId="9" fillId="0" borderId="10" xfId="0" applyNumberFormat="1" applyFont="1" applyBorder="1" applyAlignment="1">
      <alignment horizontal="right" vertical="center" wrapText="1"/>
    </xf>
    <xf numFmtId="9" fontId="9" fillId="0" borderId="1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9" fontId="9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center" wrapText="1"/>
    </xf>
    <xf numFmtId="9" fontId="9" fillId="0" borderId="14" xfId="0" applyNumberFormat="1" applyFont="1" applyBorder="1" applyAlignment="1">
      <alignment horizontal="right" vertical="center" wrapText="1"/>
    </xf>
    <xf numFmtId="9" fontId="9" fillId="0" borderId="1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6" fontId="14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" fontId="14" fillId="0" borderId="9" xfId="0" applyNumberFormat="1" applyFont="1" applyBorder="1" applyAlignment="1">
      <alignment horizontal="left" vertical="top" wrapText="1"/>
    </xf>
    <xf numFmtId="16" fontId="14" fillId="0" borderId="10" xfId="0" applyNumberFormat="1" applyFont="1" applyBorder="1" applyAlignment="1">
      <alignment horizontal="left" vertical="top" wrapText="1"/>
    </xf>
    <xf numFmtId="16" fontId="14" fillId="0" borderId="1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L9" sqref="L9"/>
    </sheetView>
  </sheetViews>
  <sheetFormatPr defaultRowHeight="13.8" x14ac:dyDescent="0.25"/>
  <cols>
    <col min="1" max="1" width="4.77734375" style="3" customWidth="1"/>
    <col min="2" max="2" width="41.6640625" style="3" customWidth="1"/>
    <col min="3" max="3" width="15.109375" style="3" customWidth="1"/>
    <col min="4" max="4" width="5.5546875" style="3" bestFit="1" customWidth="1"/>
    <col min="5" max="5" width="5.109375" style="3" bestFit="1" customWidth="1"/>
    <col min="6" max="6" width="11" style="3" customWidth="1"/>
    <col min="7" max="7" width="9.33203125" style="3" bestFit="1" customWidth="1"/>
    <col min="8" max="8" width="8.88671875" style="3"/>
    <col min="9" max="9" width="10" style="3" customWidth="1"/>
    <col min="10" max="10" width="17.6640625" style="3" customWidth="1"/>
    <col min="11" max="16384" width="8.88671875" style="3"/>
  </cols>
  <sheetData>
    <row r="1" spans="1:10" ht="29.4" customHeight="1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6" customHeight="1" x14ac:dyDescent="0.25">
      <c r="A2" s="117" t="s">
        <v>125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6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38.4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31.8" customHeight="1" x14ac:dyDescent="0.25">
      <c r="A5" s="141" t="s">
        <v>1</v>
      </c>
      <c r="B5" s="124" t="s">
        <v>2</v>
      </c>
      <c r="C5" s="124" t="s">
        <v>3</v>
      </c>
      <c r="D5" s="141" t="s">
        <v>4</v>
      </c>
      <c r="E5" s="149"/>
      <c r="F5" s="150"/>
      <c r="G5" s="141" t="s">
        <v>80</v>
      </c>
      <c r="H5" s="149"/>
      <c r="I5" s="150"/>
      <c r="J5" s="150" t="s">
        <v>126</v>
      </c>
    </row>
    <row r="6" spans="1:10" ht="26.4" x14ac:dyDescent="0.25">
      <c r="A6" s="148"/>
      <c r="B6" s="125"/>
      <c r="C6" s="131"/>
      <c r="D6" s="56" t="s">
        <v>5</v>
      </c>
      <c r="E6" s="57" t="s">
        <v>6</v>
      </c>
      <c r="F6" s="58" t="s">
        <v>7</v>
      </c>
      <c r="G6" s="59" t="s">
        <v>78</v>
      </c>
      <c r="H6" s="57" t="s">
        <v>79</v>
      </c>
      <c r="I6" s="58" t="s">
        <v>8</v>
      </c>
      <c r="J6" s="151"/>
    </row>
    <row r="7" spans="1:10" ht="15.6" x14ac:dyDescent="0.25">
      <c r="A7" s="7">
        <v>1</v>
      </c>
      <c r="B7" s="8">
        <v>2</v>
      </c>
      <c r="C7" s="13">
        <v>3</v>
      </c>
      <c r="D7" s="7">
        <v>4</v>
      </c>
      <c r="E7" s="8">
        <v>5</v>
      </c>
      <c r="F7" s="4">
        <v>6</v>
      </c>
      <c r="G7" s="7">
        <v>7</v>
      </c>
      <c r="H7" s="8">
        <v>8</v>
      </c>
      <c r="I7" s="4">
        <v>9</v>
      </c>
      <c r="J7" s="4">
        <v>10</v>
      </c>
    </row>
    <row r="8" spans="1:10" ht="15.6" x14ac:dyDescent="0.25">
      <c r="A8" s="120">
        <v>1</v>
      </c>
      <c r="B8" s="156" t="s">
        <v>101</v>
      </c>
      <c r="C8" s="14" t="s">
        <v>9</v>
      </c>
      <c r="D8" s="19" t="s">
        <v>10</v>
      </c>
      <c r="E8" s="22" t="s">
        <v>10</v>
      </c>
      <c r="F8" s="16" t="s">
        <v>10</v>
      </c>
      <c r="G8" s="70">
        <f>G10+G19+G27</f>
        <v>65624.600000000006</v>
      </c>
      <c r="H8" s="71">
        <f>H10+H19+H27</f>
        <v>65624</v>
      </c>
      <c r="I8" s="72">
        <f>H8/G8</f>
        <v>0.99999085708712887</v>
      </c>
      <c r="J8" s="5"/>
    </row>
    <row r="9" spans="1:10" ht="46.2" customHeight="1" x14ac:dyDescent="0.25">
      <c r="A9" s="121"/>
      <c r="B9" s="157"/>
      <c r="C9" s="15" t="s">
        <v>11</v>
      </c>
      <c r="D9" s="20"/>
      <c r="E9" s="23"/>
      <c r="F9" s="17"/>
      <c r="G9" s="73"/>
      <c r="H9" s="48"/>
      <c r="I9" s="74"/>
      <c r="J9" s="6"/>
    </row>
    <row r="10" spans="1:10" x14ac:dyDescent="0.25">
      <c r="A10" s="119">
        <f>A8+1</f>
        <v>2</v>
      </c>
      <c r="B10" s="9" t="s">
        <v>12</v>
      </c>
      <c r="C10" s="26" t="s">
        <v>13</v>
      </c>
      <c r="D10" s="19" t="s">
        <v>14</v>
      </c>
      <c r="E10" s="22" t="s">
        <v>14</v>
      </c>
      <c r="F10" s="16" t="s">
        <v>14</v>
      </c>
      <c r="G10" s="70">
        <f>G11</f>
        <v>300</v>
      </c>
      <c r="H10" s="71">
        <f>H11</f>
        <v>299.39999999999998</v>
      </c>
      <c r="I10" s="72">
        <f t="shared" ref="I10" si="0">H10/G10</f>
        <v>0.99799999999999989</v>
      </c>
      <c r="J10" s="27"/>
    </row>
    <row r="11" spans="1:10" ht="41.4" x14ac:dyDescent="0.25">
      <c r="A11" s="119"/>
      <c r="B11" s="9" t="s">
        <v>98</v>
      </c>
      <c r="C11" s="28" t="s">
        <v>15</v>
      </c>
      <c r="D11" s="20">
        <v>702</v>
      </c>
      <c r="E11" s="23" t="s">
        <v>14</v>
      </c>
      <c r="F11" s="17" t="s">
        <v>14</v>
      </c>
      <c r="G11" s="73">
        <f>SUM(G12:G18)</f>
        <v>300</v>
      </c>
      <c r="H11" s="48">
        <f>SUM(H12:H18)</f>
        <v>299.39999999999998</v>
      </c>
      <c r="I11" s="75">
        <f>H11/G11</f>
        <v>0.99799999999999989</v>
      </c>
      <c r="J11" s="29"/>
    </row>
    <row r="12" spans="1:10" ht="14.4" customHeight="1" x14ac:dyDescent="0.25">
      <c r="A12" s="120">
        <v>3</v>
      </c>
      <c r="B12" s="25" t="s">
        <v>16</v>
      </c>
      <c r="C12" s="158" t="s">
        <v>15</v>
      </c>
      <c r="D12" s="148">
        <v>702</v>
      </c>
      <c r="E12" s="133" t="s">
        <v>47</v>
      </c>
      <c r="F12" s="152" t="s">
        <v>43</v>
      </c>
      <c r="G12" s="153">
        <v>33.6</v>
      </c>
      <c r="H12" s="137">
        <v>33.6</v>
      </c>
      <c r="I12" s="154">
        <f>H12/G12</f>
        <v>1</v>
      </c>
      <c r="J12" s="155"/>
    </row>
    <row r="13" spans="1:10" ht="55.2" x14ac:dyDescent="0.25">
      <c r="A13" s="121"/>
      <c r="B13" s="12" t="s">
        <v>17</v>
      </c>
      <c r="C13" s="158"/>
      <c r="D13" s="148"/>
      <c r="E13" s="133"/>
      <c r="F13" s="152"/>
      <c r="G13" s="153"/>
      <c r="H13" s="137"/>
      <c r="I13" s="154"/>
      <c r="J13" s="155"/>
    </row>
    <row r="14" spans="1:10" ht="14.4" customHeight="1" x14ac:dyDescent="0.25">
      <c r="A14" s="119">
        <v>4</v>
      </c>
      <c r="B14" s="10" t="s">
        <v>18</v>
      </c>
      <c r="C14" s="163" t="s">
        <v>15</v>
      </c>
      <c r="D14" s="141">
        <v>702</v>
      </c>
      <c r="E14" s="132" t="s">
        <v>47</v>
      </c>
      <c r="F14" s="143" t="s">
        <v>44</v>
      </c>
      <c r="G14" s="145">
        <v>81.400000000000006</v>
      </c>
      <c r="H14" s="136">
        <v>81.400000000000006</v>
      </c>
      <c r="I14" s="159">
        <f>H14/G14</f>
        <v>1</v>
      </c>
      <c r="J14" s="161"/>
    </row>
    <row r="15" spans="1:10" ht="27.6" x14ac:dyDescent="0.25">
      <c r="A15" s="119"/>
      <c r="B15" s="10" t="s">
        <v>19</v>
      </c>
      <c r="C15" s="164"/>
      <c r="D15" s="142"/>
      <c r="E15" s="165"/>
      <c r="F15" s="144"/>
      <c r="G15" s="146"/>
      <c r="H15" s="147"/>
      <c r="I15" s="160"/>
      <c r="J15" s="162"/>
    </row>
    <row r="16" spans="1:10" ht="13.8" customHeight="1" x14ac:dyDescent="0.25">
      <c r="A16" s="120">
        <v>5</v>
      </c>
      <c r="B16" s="25" t="s">
        <v>20</v>
      </c>
      <c r="C16" s="158" t="s">
        <v>15</v>
      </c>
      <c r="D16" s="124">
        <v>702</v>
      </c>
      <c r="E16" s="132" t="s">
        <v>47</v>
      </c>
      <c r="F16" s="132" t="s">
        <v>45</v>
      </c>
      <c r="G16" s="134">
        <v>85</v>
      </c>
      <c r="H16" s="136">
        <v>85</v>
      </c>
      <c r="I16" s="138">
        <f>H16/G16</f>
        <v>1</v>
      </c>
      <c r="J16" s="155"/>
    </row>
    <row r="17" spans="1:10" ht="27" customHeight="1" x14ac:dyDescent="0.25">
      <c r="A17" s="119"/>
      <c r="B17" s="129" t="s">
        <v>21</v>
      </c>
      <c r="C17" s="158"/>
      <c r="D17" s="125"/>
      <c r="E17" s="133"/>
      <c r="F17" s="133"/>
      <c r="G17" s="135"/>
      <c r="H17" s="137"/>
      <c r="I17" s="139"/>
      <c r="J17" s="155"/>
    </row>
    <row r="18" spans="1:10" ht="27" customHeight="1" x14ac:dyDescent="0.25">
      <c r="A18" s="121"/>
      <c r="B18" s="130"/>
      <c r="C18" s="158"/>
      <c r="D18" s="63">
        <v>709</v>
      </c>
      <c r="E18" s="69" t="s">
        <v>47</v>
      </c>
      <c r="F18" s="69" t="s">
        <v>45</v>
      </c>
      <c r="G18" s="80">
        <v>100</v>
      </c>
      <c r="H18" s="61">
        <v>99.4</v>
      </c>
      <c r="I18" s="62">
        <f>H18/G18</f>
        <v>0.99400000000000011</v>
      </c>
      <c r="J18" s="155"/>
    </row>
    <row r="19" spans="1:10" ht="15.6" x14ac:dyDescent="0.25">
      <c r="A19" s="119">
        <v>6</v>
      </c>
      <c r="B19" s="9" t="s">
        <v>22</v>
      </c>
      <c r="C19" s="30" t="s">
        <v>13</v>
      </c>
      <c r="D19" s="31" t="s">
        <v>14</v>
      </c>
      <c r="E19" s="32" t="s">
        <v>14</v>
      </c>
      <c r="F19" s="33" t="s">
        <v>14</v>
      </c>
      <c r="G19" s="76">
        <f>G20</f>
        <v>4396</v>
      </c>
      <c r="H19" s="77">
        <f>H20</f>
        <v>4396</v>
      </c>
      <c r="I19" s="74">
        <f>H19/G19</f>
        <v>1</v>
      </c>
      <c r="J19" s="34"/>
    </row>
    <row r="20" spans="1:10" ht="55.2" x14ac:dyDescent="0.25">
      <c r="A20" s="119"/>
      <c r="B20" s="9" t="s">
        <v>99</v>
      </c>
      <c r="C20" s="2" t="s">
        <v>15</v>
      </c>
      <c r="D20" s="21">
        <v>702</v>
      </c>
      <c r="E20" s="24" t="s">
        <v>14</v>
      </c>
      <c r="F20" s="18" t="s">
        <v>14</v>
      </c>
      <c r="G20" s="50">
        <f>SUM(G21:G26)</f>
        <v>4396</v>
      </c>
      <c r="H20" s="65">
        <f>SUM(H21:H26)</f>
        <v>4396</v>
      </c>
      <c r="I20" s="78">
        <f>H20/G20</f>
        <v>1</v>
      </c>
      <c r="J20" s="35"/>
    </row>
    <row r="21" spans="1:10" x14ac:dyDescent="0.25">
      <c r="A21" s="126">
        <v>7</v>
      </c>
      <c r="B21" s="41" t="s">
        <v>23</v>
      </c>
      <c r="C21" s="172" t="s">
        <v>15</v>
      </c>
      <c r="D21" s="124">
        <v>702</v>
      </c>
      <c r="E21" s="124">
        <v>1101</v>
      </c>
      <c r="F21" s="132" t="s">
        <v>62</v>
      </c>
      <c r="G21" s="134">
        <v>415.3</v>
      </c>
      <c r="H21" s="136">
        <v>415.3</v>
      </c>
      <c r="I21" s="138">
        <f>H21/G21</f>
        <v>1</v>
      </c>
      <c r="J21" s="174"/>
    </row>
    <row r="22" spans="1:10" ht="82.8" x14ac:dyDescent="0.25">
      <c r="A22" s="128"/>
      <c r="B22" s="12" t="s">
        <v>24</v>
      </c>
      <c r="C22" s="130"/>
      <c r="D22" s="131"/>
      <c r="E22" s="131"/>
      <c r="F22" s="165"/>
      <c r="G22" s="173"/>
      <c r="H22" s="147"/>
      <c r="I22" s="140"/>
      <c r="J22" s="175"/>
    </row>
    <row r="23" spans="1:10" x14ac:dyDescent="0.25">
      <c r="A23" s="119">
        <v>8</v>
      </c>
      <c r="B23" s="10" t="s">
        <v>25</v>
      </c>
      <c r="C23" s="158" t="s">
        <v>15</v>
      </c>
      <c r="D23" s="148">
        <v>702</v>
      </c>
      <c r="E23" s="125">
        <v>1101</v>
      </c>
      <c r="F23" s="152" t="s">
        <v>61</v>
      </c>
      <c r="G23" s="153">
        <v>84.7</v>
      </c>
      <c r="H23" s="137">
        <v>84.7</v>
      </c>
      <c r="I23" s="154">
        <f>H23/G23</f>
        <v>1</v>
      </c>
      <c r="J23" s="155"/>
    </row>
    <row r="24" spans="1:10" ht="55.2" x14ac:dyDescent="0.25">
      <c r="A24" s="119"/>
      <c r="B24" s="10" t="s">
        <v>26</v>
      </c>
      <c r="C24" s="158"/>
      <c r="D24" s="148"/>
      <c r="E24" s="125"/>
      <c r="F24" s="152"/>
      <c r="G24" s="153"/>
      <c r="H24" s="137"/>
      <c r="I24" s="154"/>
      <c r="J24" s="155"/>
    </row>
    <row r="25" spans="1:10" x14ac:dyDescent="0.25">
      <c r="A25" s="120">
        <v>9</v>
      </c>
      <c r="B25" s="25" t="s">
        <v>27</v>
      </c>
      <c r="C25" s="122" t="s">
        <v>29</v>
      </c>
      <c r="D25" s="141">
        <v>702</v>
      </c>
      <c r="E25" s="124">
        <v>1101</v>
      </c>
      <c r="F25" s="143" t="s">
        <v>46</v>
      </c>
      <c r="G25" s="145">
        <v>3896</v>
      </c>
      <c r="H25" s="136">
        <v>3896</v>
      </c>
      <c r="I25" s="159">
        <f>H25/G25</f>
        <v>1</v>
      </c>
      <c r="J25" s="170"/>
    </row>
    <row r="26" spans="1:10" ht="69" x14ac:dyDescent="0.25">
      <c r="A26" s="121"/>
      <c r="B26" s="12" t="s">
        <v>28</v>
      </c>
      <c r="C26" s="123"/>
      <c r="D26" s="142"/>
      <c r="E26" s="131"/>
      <c r="F26" s="144"/>
      <c r="G26" s="146"/>
      <c r="H26" s="147"/>
      <c r="I26" s="160"/>
      <c r="J26" s="171"/>
    </row>
    <row r="27" spans="1:10" x14ac:dyDescent="0.25">
      <c r="A27" s="119">
        <v>10</v>
      </c>
      <c r="B27" s="11" t="s">
        <v>30</v>
      </c>
      <c r="C27" s="26" t="s">
        <v>13</v>
      </c>
      <c r="D27" s="19" t="s">
        <v>14</v>
      </c>
      <c r="E27" s="22" t="s">
        <v>14</v>
      </c>
      <c r="F27" s="36" t="s">
        <v>14</v>
      </c>
      <c r="G27" s="70">
        <f>G28</f>
        <v>60928.6</v>
      </c>
      <c r="H27" s="71">
        <f>H28</f>
        <v>60928.6</v>
      </c>
      <c r="I27" s="72">
        <f>H27/G27</f>
        <v>1</v>
      </c>
      <c r="J27" s="37"/>
    </row>
    <row r="28" spans="1:10" ht="28.2" customHeight="1" x14ac:dyDescent="0.25">
      <c r="A28" s="119"/>
      <c r="B28" s="168" t="s">
        <v>100</v>
      </c>
      <c r="C28" s="38" t="s">
        <v>31</v>
      </c>
      <c r="D28" s="141">
        <v>702</v>
      </c>
      <c r="E28" s="124" t="s">
        <v>14</v>
      </c>
      <c r="F28" s="143" t="s">
        <v>14</v>
      </c>
      <c r="G28" s="166">
        <f>SUM(G30:G52)</f>
        <v>60928.6</v>
      </c>
      <c r="H28" s="136">
        <f>SUM(H30:H52)</f>
        <v>60928.6</v>
      </c>
      <c r="I28" s="159">
        <f>H28/G28</f>
        <v>1</v>
      </c>
      <c r="J28" s="170"/>
    </row>
    <row r="29" spans="1:10" ht="28.2" customHeight="1" x14ac:dyDescent="0.25">
      <c r="A29" s="119"/>
      <c r="B29" s="168"/>
      <c r="C29" s="39" t="s">
        <v>32</v>
      </c>
      <c r="D29" s="142"/>
      <c r="E29" s="131"/>
      <c r="F29" s="144"/>
      <c r="G29" s="167"/>
      <c r="H29" s="147"/>
      <c r="I29" s="160"/>
      <c r="J29" s="171"/>
    </row>
    <row r="30" spans="1:10" x14ac:dyDescent="0.25">
      <c r="A30" s="120">
        <v>11</v>
      </c>
      <c r="B30" s="25" t="s">
        <v>33</v>
      </c>
      <c r="C30" s="158" t="s">
        <v>32</v>
      </c>
      <c r="D30" s="148">
        <v>702</v>
      </c>
      <c r="E30" s="133" t="s">
        <v>48</v>
      </c>
      <c r="F30" s="152" t="s">
        <v>70</v>
      </c>
      <c r="G30" s="153">
        <v>620</v>
      </c>
      <c r="H30" s="137">
        <v>620</v>
      </c>
      <c r="I30" s="154">
        <f>H30/G30</f>
        <v>1</v>
      </c>
      <c r="J30" s="176"/>
    </row>
    <row r="31" spans="1:10" ht="55.2" x14ac:dyDescent="0.25">
      <c r="A31" s="119"/>
      <c r="B31" s="10" t="s">
        <v>34</v>
      </c>
      <c r="C31" s="158"/>
      <c r="D31" s="148"/>
      <c r="E31" s="133"/>
      <c r="F31" s="152"/>
      <c r="G31" s="153"/>
      <c r="H31" s="137"/>
      <c r="I31" s="154"/>
      <c r="J31" s="176"/>
    </row>
    <row r="32" spans="1:10" ht="14.4" customHeight="1" x14ac:dyDescent="0.25">
      <c r="A32" s="126">
        <v>12</v>
      </c>
      <c r="B32" s="25" t="s">
        <v>35</v>
      </c>
      <c r="C32" s="124" t="s">
        <v>32</v>
      </c>
      <c r="D32" s="124">
        <v>702</v>
      </c>
      <c r="E32" s="132" t="s">
        <v>48</v>
      </c>
      <c r="F32" s="132" t="s">
        <v>59</v>
      </c>
      <c r="G32" s="134">
        <v>29.7</v>
      </c>
      <c r="H32" s="136">
        <v>29.7</v>
      </c>
      <c r="I32" s="138">
        <f>H32/G32</f>
        <v>1</v>
      </c>
      <c r="J32" s="177"/>
    </row>
    <row r="33" spans="1:10" ht="18.600000000000001" customHeight="1" x14ac:dyDescent="0.25">
      <c r="A33" s="127"/>
      <c r="B33" s="180" t="s">
        <v>67</v>
      </c>
      <c r="C33" s="125"/>
      <c r="D33" s="125"/>
      <c r="E33" s="133"/>
      <c r="F33" s="133"/>
      <c r="G33" s="135"/>
      <c r="H33" s="137"/>
      <c r="I33" s="139"/>
      <c r="J33" s="179"/>
    </row>
    <row r="34" spans="1:10" ht="24" customHeight="1" x14ac:dyDescent="0.25">
      <c r="A34" s="128"/>
      <c r="B34" s="181"/>
      <c r="C34" s="131"/>
      <c r="D34" s="131"/>
      <c r="E34" s="69" t="s">
        <v>48</v>
      </c>
      <c r="F34" s="42" t="s">
        <v>73</v>
      </c>
      <c r="G34" s="82">
        <v>0.3</v>
      </c>
      <c r="H34" s="65">
        <v>0.3</v>
      </c>
      <c r="I34" s="52">
        <f>H34/G34</f>
        <v>1</v>
      </c>
      <c r="J34" s="51"/>
    </row>
    <row r="35" spans="1:10" x14ac:dyDescent="0.25">
      <c r="A35" s="120">
        <v>13</v>
      </c>
      <c r="B35" s="25" t="s">
        <v>36</v>
      </c>
      <c r="C35" s="122" t="s">
        <v>32</v>
      </c>
      <c r="D35" s="141">
        <v>702</v>
      </c>
      <c r="E35" s="132" t="s">
        <v>48</v>
      </c>
      <c r="F35" s="143" t="s">
        <v>49</v>
      </c>
      <c r="G35" s="145">
        <v>18263.5</v>
      </c>
      <c r="H35" s="136">
        <v>18263.5</v>
      </c>
      <c r="I35" s="159">
        <f>H35/G35</f>
        <v>1</v>
      </c>
      <c r="J35" s="170"/>
    </row>
    <row r="36" spans="1:10" x14ac:dyDescent="0.25">
      <c r="A36" s="121"/>
      <c r="B36" s="12" t="s">
        <v>68</v>
      </c>
      <c r="C36" s="123"/>
      <c r="D36" s="142"/>
      <c r="E36" s="165"/>
      <c r="F36" s="144"/>
      <c r="G36" s="146"/>
      <c r="H36" s="147"/>
      <c r="I36" s="160"/>
      <c r="J36" s="171"/>
    </row>
    <row r="37" spans="1:10" x14ac:dyDescent="0.25">
      <c r="A37" s="120">
        <v>14</v>
      </c>
      <c r="B37" s="25" t="s">
        <v>37</v>
      </c>
      <c r="C37" s="122" t="s">
        <v>38</v>
      </c>
      <c r="D37" s="141">
        <v>702</v>
      </c>
      <c r="E37" s="132" t="s">
        <v>51</v>
      </c>
      <c r="F37" s="143" t="s">
        <v>50</v>
      </c>
      <c r="G37" s="145">
        <v>18787.400000000001</v>
      </c>
      <c r="H37" s="136">
        <v>18787.400000000001</v>
      </c>
      <c r="I37" s="159">
        <f>H37/G37</f>
        <v>1</v>
      </c>
      <c r="J37" s="170"/>
    </row>
    <row r="38" spans="1:10" x14ac:dyDescent="0.25">
      <c r="A38" s="121"/>
      <c r="B38" s="12" t="s">
        <v>69</v>
      </c>
      <c r="C38" s="123"/>
      <c r="D38" s="142"/>
      <c r="E38" s="165"/>
      <c r="F38" s="144"/>
      <c r="G38" s="146"/>
      <c r="H38" s="147"/>
      <c r="I38" s="160"/>
      <c r="J38" s="171"/>
    </row>
    <row r="39" spans="1:10" ht="13.8" hidden="1" customHeight="1" x14ac:dyDescent="0.25">
      <c r="A39" s="120">
        <v>16</v>
      </c>
      <c r="B39" s="25" t="s">
        <v>39</v>
      </c>
      <c r="C39" s="124" t="s">
        <v>38</v>
      </c>
      <c r="D39" s="124">
        <v>702</v>
      </c>
      <c r="E39" s="132" t="s">
        <v>51</v>
      </c>
      <c r="F39" s="132" t="s">
        <v>60</v>
      </c>
      <c r="G39" s="134">
        <v>25</v>
      </c>
      <c r="H39" s="136">
        <v>25</v>
      </c>
      <c r="I39" s="138">
        <f>H39/G39</f>
        <v>1</v>
      </c>
      <c r="J39" s="124"/>
    </row>
    <row r="40" spans="1:10" x14ac:dyDescent="0.25">
      <c r="A40" s="119"/>
      <c r="B40" s="180" t="s">
        <v>40</v>
      </c>
      <c r="C40" s="125"/>
      <c r="D40" s="125"/>
      <c r="E40" s="133"/>
      <c r="F40" s="133"/>
      <c r="G40" s="135"/>
      <c r="H40" s="137"/>
      <c r="I40" s="139"/>
      <c r="J40" s="125"/>
    </row>
    <row r="41" spans="1:10" ht="27.6" x14ac:dyDescent="0.25">
      <c r="A41" s="119"/>
      <c r="B41" s="181"/>
      <c r="C41" s="12" t="s">
        <v>77</v>
      </c>
      <c r="D41" s="63">
        <v>702</v>
      </c>
      <c r="E41" s="69" t="s">
        <v>48</v>
      </c>
      <c r="F41" s="69" t="s">
        <v>60</v>
      </c>
      <c r="G41" s="80">
        <v>10</v>
      </c>
      <c r="H41" s="61">
        <v>10</v>
      </c>
      <c r="I41" s="62">
        <f>H41/G41</f>
        <v>1</v>
      </c>
      <c r="J41" s="12"/>
    </row>
    <row r="42" spans="1:10" x14ac:dyDescent="0.25">
      <c r="A42" s="126">
        <v>15</v>
      </c>
      <c r="B42" s="41" t="s">
        <v>63</v>
      </c>
      <c r="C42" s="124" t="s">
        <v>38</v>
      </c>
      <c r="D42" s="124">
        <v>702</v>
      </c>
      <c r="E42" s="132" t="s">
        <v>51</v>
      </c>
      <c r="F42" s="132" t="s">
        <v>64</v>
      </c>
      <c r="G42" s="134">
        <v>15</v>
      </c>
      <c r="H42" s="136">
        <v>15</v>
      </c>
      <c r="I42" s="138">
        <f>H42/G42</f>
        <v>1</v>
      </c>
      <c r="J42" s="177"/>
    </row>
    <row r="43" spans="1:10" ht="14.4" customHeight="1" x14ac:dyDescent="0.25">
      <c r="A43" s="128"/>
      <c r="B43" s="40" t="s">
        <v>65</v>
      </c>
      <c r="C43" s="131"/>
      <c r="D43" s="131"/>
      <c r="E43" s="165"/>
      <c r="F43" s="165"/>
      <c r="G43" s="173"/>
      <c r="H43" s="147"/>
      <c r="I43" s="140"/>
      <c r="J43" s="178"/>
    </row>
    <row r="44" spans="1:10" hidden="1" x14ac:dyDescent="0.25">
      <c r="A44" s="126">
        <v>18</v>
      </c>
      <c r="B44" s="41" t="s">
        <v>41</v>
      </c>
      <c r="C44" s="124" t="s">
        <v>38</v>
      </c>
      <c r="D44" s="124">
        <v>702</v>
      </c>
      <c r="E44" s="132" t="s">
        <v>51</v>
      </c>
      <c r="F44" s="132" t="s">
        <v>52</v>
      </c>
      <c r="G44" s="136"/>
      <c r="H44" s="136"/>
      <c r="I44" s="138"/>
      <c r="J44" s="124"/>
    </row>
    <row r="45" spans="1:10" ht="27.6" hidden="1" x14ac:dyDescent="0.25">
      <c r="A45" s="128"/>
      <c r="B45" s="12" t="s">
        <v>66</v>
      </c>
      <c r="C45" s="131"/>
      <c r="D45" s="131"/>
      <c r="E45" s="165"/>
      <c r="F45" s="165"/>
      <c r="G45" s="147"/>
      <c r="H45" s="147"/>
      <c r="I45" s="140"/>
      <c r="J45" s="131"/>
    </row>
    <row r="46" spans="1:10" x14ac:dyDescent="0.25">
      <c r="A46" s="126">
        <v>16</v>
      </c>
      <c r="B46" s="10" t="s">
        <v>42</v>
      </c>
      <c r="C46" s="124" t="s">
        <v>53</v>
      </c>
      <c r="D46" s="124">
        <v>702</v>
      </c>
      <c r="E46" s="132" t="s">
        <v>48</v>
      </c>
      <c r="F46" s="132" t="s">
        <v>55</v>
      </c>
      <c r="G46" s="134">
        <v>18007</v>
      </c>
      <c r="H46" s="136">
        <v>18007</v>
      </c>
      <c r="I46" s="138">
        <f>H46/G46</f>
        <v>1</v>
      </c>
      <c r="J46" s="124"/>
    </row>
    <row r="47" spans="1:10" ht="13.8" customHeight="1" x14ac:dyDescent="0.25">
      <c r="A47" s="128"/>
      <c r="B47" s="10" t="s">
        <v>54</v>
      </c>
      <c r="C47" s="131"/>
      <c r="D47" s="131"/>
      <c r="E47" s="165"/>
      <c r="F47" s="165"/>
      <c r="G47" s="173"/>
      <c r="H47" s="147"/>
      <c r="I47" s="140"/>
      <c r="J47" s="131"/>
    </row>
    <row r="48" spans="1:10" ht="13.8" customHeight="1" x14ac:dyDescent="0.25">
      <c r="A48" s="126">
        <v>17</v>
      </c>
      <c r="B48" s="25" t="s">
        <v>56</v>
      </c>
      <c r="C48" s="124" t="s">
        <v>76</v>
      </c>
      <c r="D48" s="124">
        <v>702</v>
      </c>
      <c r="E48" s="132" t="s">
        <v>51</v>
      </c>
      <c r="F48" s="132" t="s">
        <v>58</v>
      </c>
      <c r="G48" s="134">
        <v>1761.7</v>
      </c>
      <c r="H48" s="136">
        <v>1761.7</v>
      </c>
      <c r="I48" s="138">
        <f>H48/G48</f>
        <v>1</v>
      </c>
      <c r="J48" s="172"/>
    </row>
    <row r="49" spans="1:10" ht="58.8" customHeight="1" x14ac:dyDescent="0.25">
      <c r="A49" s="127"/>
      <c r="B49" s="129" t="s">
        <v>57</v>
      </c>
      <c r="C49" s="125"/>
      <c r="D49" s="125"/>
      <c r="E49" s="133"/>
      <c r="F49" s="133"/>
      <c r="G49" s="135"/>
      <c r="H49" s="137"/>
      <c r="I49" s="139"/>
      <c r="J49" s="129"/>
    </row>
    <row r="50" spans="1:10" ht="52.8" customHeight="1" x14ac:dyDescent="0.25">
      <c r="A50" s="127"/>
      <c r="B50" s="129"/>
      <c r="C50" s="125" t="s">
        <v>53</v>
      </c>
      <c r="D50" s="125"/>
      <c r="E50" s="67" t="s">
        <v>48</v>
      </c>
      <c r="F50" s="64" t="s">
        <v>58</v>
      </c>
      <c r="G50" s="79">
        <v>3107</v>
      </c>
      <c r="H50" s="65">
        <v>3107</v>
      </c>
      <c r="I50" s="66">
        <f>H50/G50</f>
        <v>1</v>
      </c>
      <c r="J50" s="68"/>
    </row>
    <row r="51" spans="1:10" ht="52.8" customHeight="1" x14ac:dyDescent="0.25">
      <c r="A51" s="128"/>
      <c r="B51" s="130"/>
      <c r="C51" s="131"/>
      <c r="D51" s="131"/>
      <c r="E51" s="69" t="s">
        <v>48</v>
      </c>
      <c r="F51" s="60" t="s">
        <v>75</v>
      </c>
      <c r="G51" s="80">
        <v>112</v>
      </c>
      <c r="H51" s="61">
        <v>112</v>
      </c>
      <c r="I51" s="62">
        <f>H51/G51</f>
        <v>1</v>
      </c>
      <c r="J51" s="63"/>
    </row>
    <row r="52" spans="1:10" ht="27.6" x14ac:dyDescent="0.25">
      <c r="A52" s="45">
        <v>18</v>
      </c>
      <c r="B52" s="46" t="s">
        <v>72</v>
      </c>
      <c r="C52" s="23" t="s">
        <v>53</v>
      </c>
      <c r="D52" s="23">
        <v>702</v>
      </c>
      <c r="E52" s="47" t="s">
        <v>48</v>
      </c>
      <c r="F52" s="47" t="s">
        <v>71</v>
      </c>
      <c r="G52" s="81">
        <v>190</v>
      </c>
      <c r="H52" s="48">
        <v>190</v>
      </c>
      <c r="I52" s="49">
        <f>H52/G52</f>
        <v>1</v>
      </c>
      <c r="J52" s="23"/>
    </row>
    <row r="53" spans="1:10" s="53" customFormat="1" ht="15.6" x14ac:dyDescent="0.25">
      <c r="A53" s="54" t="s">
        <v>81</v>
      </c>
      <c r="H53" s="55"/>
    </row>
    <row r="54" spans="1:10" ht="34.200000000000003" customHeight="1" x14ac:dyDescent="0.3">
      <c r="A54" s="44" t="s">
        <v>74</v>
      </c>
    </row>
    <row r="55" spans="1:10" ht="15.6" x14ac:dyDescent="0.25">
      <c r="A55" s="1"/>
      <c r="F55" s="43"/>
    </row>
  </sheetData>
  <mergeCells count="161">
    <mergeCell ref="A46:A47"/>
    <mergeCell ref="C46:C47"/>
    <mergeCell ref="D46:D47"/>
    <mergeCell ref="E46:E47"/>
    <mergeCell ref="F46:F47"/>
    <mergeCell ref="G46:G47"/>
    <mergeCell ref="H46:H47"/>
    <mergeCell ref="I46:I47"/>
    <mergeCell ref="A32:A34"/>
    <mergeCell ref="B33:B34"/>
    <mergeCell ref="C32:C34"/>
    <mergeCell ref="D32:D34"/>
    <mergeCell ref="E39:E40"/>
    <mergeCell ref="F39:F40"/>
    <mergeCell ref="G39:G40"/>
    <mergeCell ref="H39:H40"/>
    <mergeCell ref="I39:I40"/>
    <mergeCell ref="B40:B41"/>
    <mergeCell ref="A39:A41"/>
    <mergeCell ref="H35:H36"/>
    <mergeCell ref="I35:I36"/>
    <mergeCell ref="D39:D40"/>
    <mergeCell ref="J32:J33"/>
    <mergeCell ref="I25:I26"/>
    <mergeCell ref="J25:J26"/>
    <mergeCell ref="H23:H24"/>
    <mergeCell ref="I23:I24"/>
    <mergeCell ref="J23:J24"/>
    <mergeCell ref="F32:F33"/>
    <mergeCell ref="G32:G33"/>
    <mergeCell ref="H32:H33"/>
    <mergeCell ref="I32:I33"/>
    <mergeCell ref="J48:J49"/>
    <mergeCell ref="C42:C43"/>
    <mergeCell ref="D42:D43"/>
    <mergeCell ref="E42:E43"/>
    <mergeCell ref="F42:F43"/>
    <mergeCell ref="G42:G43"/>
    <mergeCell ref="H42:H43"/>
    <mergeCell ref="I42:I43"/>
    <mergeCell ref="J42:J43"/>
    <mergeCell ref="C44:C45"/>
    <mergeCell ref="D44:D45"/>
    <mergeCell ref="E44:E45"/>
    <mergeCell ref="F44:F45"/>
    <mergeCell ref="G44:G45"/>
    <mergeCell ref="H44:H45"/>
    <mergeCell ref="J46:J47"/>
    <mergeCell ref="E48:E49"/>
    <mergeCell ref="C48:C49"/>
    <mergeCell ref="J35:J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E35:E36"/>
    <mergeCell ref="F35:F36"/>
    <mergeCell ref="G35:G36"/>
    <mergeCell ref="A27:A29"/>
    <mergeCell ref="D28:D29"/>
    <mergeCell ref="E28:E29"/>
    <mergeCell ref="F28:F29"/>
    <mergeCell ref="G28:G29"/>
    <mergeCell ref="H28:H29"/>
    <mergeCell ref="B28:B29"/>
    <mergeCell ref="A1:J1"/>
    <mergeCell ref="I37:I38"/>
    <mergeCell ref="J37:J38"/>
    <mergeCell ref="A21:A22"/>
    <mergeCell ref="A30:A31"/>
    <mergeCell ref="C30:C31"/>
    <mergeCell ref="C21:C22"/>
    <mergeCell ref="D21:D22"/>
    <mergeCell ref="E21:E22"/>
    <mergeCell ref="F21:F22"/>
    <mergeCell ref="G21:G22"/>
    <mergeCell ref="H21:H22"/>
    <mergeCell ref="I21:I22"/>
    <mergeCell ref="J21:J22"/>
    <mergeCell ref="J30:J31"/>
    <mergeCell ref="I28:I29"/>
    <mergeCell ref="J28:J29"/>
    <mergeCell ref="H16:H17"/>
    <mergeCell ref="I16:I17"/>
    <mergeCell ref="J16:J18"/>
    <mergeCell ref="C23:C24"/>
    <mergeCell ref="D23:D24"/>
    <mergeCell ref="E23:E24"/>
    <mergeCell ref="F23:F24"/>
    <mergeCell ref="G23:G24"/>
    <mergeCell ref="D30:D31"/>
    <mergeCell ref="E30:E31"/>
    <mergeCell ref="F30:F31"/>
    <mergeCell ref="G30:G31"/>
    <mergeCell ref="H30:H31"/>
    <mergeCell ref="I30:I31"/>
    <mergeCell ref="A14:A15"/>
    <mergeCell ref="C14:C15"/>
    <mergeCell ref="D14:D15"/>
    <mergeCell ref="E14:E15"/>
    <mergeCell ref="F14:F15"/>
    <mergeCell ref="G14:G15"/>
    <mergeCell ref="B17:B18"/>
    <mergeCell ref="D16:D17"/>
    <mergeCell ref="E16:E17"/>
    <mergeCell ref="F16:F17"/>
    <mergeCell ref="G16:G17"/>
    <mergeCell ref="A23:A24"/>
    <mergeCell ref="A5:A6"/>
    <mergeCell ref="B5:B6"/>
    <mergeCell ref="C5:C6"/>
    <mergeCell ref="D5:F5"/>
    <mergeCell ref="G5:I5"/>
    <mergeCell ref="J5:J6"/>
    <mergeCell ref="E12:E13"/>
    <mergeCell ref="F12:F13"/>
    <mergeCell ref="G12:G13"/>
    <mergeCell ref="H12:H13"/>
    <mergeCell ref="I12:I13"/>
    <mergeCell ref="J12:J13"/>
    <mergeCell ref="A8:A9"/>
    <mergeCell ref="B8:B9"/>
    <mergeCell ref="A10:A11"/>
    <mergeCell ref="A12:A13"/>
    <mergeCell ref="C12:C13"/>
    <mergeCell ref="D12:D13"/>
    <mergeCell ref="H14:H15"/>
    <mergeCell ref="I14:I15"/>
    <mergeCell ref="J14:J15"/>
    <mergeCell ref="A16:A18"/>
    <mergeCell ref="C16:C18"/>
    <mergeCell ref="A2:J4"/>
    <mergeCell ref="A19:A20"/>
    <mergeCell ref="A25:A26"/>
    <mergeCell ref="C25:C26"/>
    <mergeCell ref="J39:J40"/>
    <mergeCell ref="C39:C40"/>
    <mergeCell ref="A48:A51"/>
    <mergeCell ref="B49:B51"/>
    <mergeCell ref="D48:D51"/>
    <mergeCell ref="C50:C51"/>
    <mergeCell ref="E32:E33"/>
    <mergeCell ref="F48:F49"/>
    <mergeCell ref="G48:G49"/>
    <mergeCell ref="H48:H49"/>
    <mergeCell ref="I48:I49"/>
    <mergeCell ref="I44:I45"/>
    <mergeCell ref="A42:A43"/>
    <mergeCell ref="A44:A45"/>
    <mergeCell ref="J44:J45"/>
    <mergeCell ref="D25:D26"/>
    <mergeCell ref="E25:E26"/>
    <mergeCell ref="F25:F26"/>
    <mergeCell ref="G25:G26"/>
    <mergeCell ref="H25:H26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H60" sqref="H60:H62"/>
    </sheetView>
  </sheetViews>
  <sheetFormatPr defaultRowHeight="14.4" x14ac:dyDescent="0.3"/>
  <cols>
    <col min="1" max="1" width="3.77734375" bestFit="1" customWidth="1"/>
    <col min="2" max="2" width="54.109375" customWidth="1"/>
    <col min="3" max="3" width="22.6640625" customWidth="1"/>
    <col min="5" max="5" width="11.21875" customWidth="1"/>
    <col min="6" max="7" width="10.77734375" bestFit="1" customWidth="1"/>
    <col min="257" max="257" width="3.77734375" bestFit="1" customWidth="1"/>
    <col min="258" max="258" width="54.109375" customWidth="1"/>
    <col min="259" max="259" width="22.6640625" customWidth="1"/>
    <col min="261" max="261" width="11.21875" customWidth="1"/>
    <col min="262" max="263" width="10.77734375" bestFit="1" customWidth="1"/>
    <col min="513" max="513" width="3.77734375" bestFit="1" customWidth="1"/>
    <col min="514" max="514" width="54.109375" customWidth="1"/>
    <col min="515" max="515" width="22.6640625" customWidth="1"/>
    <col min="517" max="517" width="11.21875" customWidth="1"/>
    <col min="518" max="519" width="10.77734375" bestFit="1" customWidth="1"/>
    <col min="769" max="769" width="3.77734375" bestFit="1" customWidth="1"/>
    <col min="770" max="770" width="54.109375" customWidth="1"/>
    <col min="771" max="771" width="22.6640625" customWidth="1"/>
    <col min="773" max="773" width="11.21875" customWidth="1"/>
    <col min="774" max="775" width="10.77734375" bestFit="1" customWidth="1"/>
    <col min="1025" max="1025" width="3.77734375" bestFit="1" customWidth="1"/>
    <col min="1026" max="1026" width="54.109375" customWidth="1"/>
    <col min="1027" max="1027" width="22.6640625" customWidth="1"/>
    <col min="1029" max="1029" width="11.21875" customWidth="1"/>
    <col min="1030" max="1031" width="10.77734375" bestFit="1" customWidth="1"/>
    <col min="1281" max="1281" width="3.77734375" bestFit="1" customWidth="1"/>
    <col min="1282" max="1282" width="54.109375" customWidth="1"/>
    <col min="1283" max="1283" width="22.6640625" customWidth="1"/>
    <col min="1285" max="1285" width="11.21875" customWidth="1"/>
    <col min="1286" max="1287" width="10.77734375" bestFit="1" customWidth="1"/>
    <col min="1537" max="1537" width="3.77734375" bestFit="1" customWidth="1"/>
    <col min="1538" max="1538" width="54.109375" customWidth="1"/>
    <col min="1539" max="1539" width="22.6640625" customWidth="1"/>
    <col min="1541" max="1541" width="11.21875" customWidth="1"/>
    <col min="1542" max="1543" width="10.77734375" bestFit="1" customWidth="1"/>
    <col min="1793" max="1793" width="3.77734375" bestFit="1" customWidth="1"/>
    <col min="1794" max="1794" width="54.109375" customWidth="1"/>
    <col min="1795" max="1795" width="22.6640625" customWidth="1"/>
    <col min="1797" max="1797" width="11.21875" customWidth="1"/>
    <col min="1798" max="1799" width="10.77734375" bestFit="1" customWidth="1"/>
    <col min="2049" max="2049" width="3.77734375" bestFit="1" customWidth="1"/>
    <col min="2050" max="2050" width="54.109375" customWidth="1"/>
    <col min="2051" max="2051" width="22.6640625" customWidth="1"/>
    <col min="2053" max="2053" width="11.21875" customWidth="1"/>
    <col min="2054" max="2055" width="10.77734375" bestFit="1" customWidth="1"/>
    <col min="2305" max="2305" width="3.77734375" bestFit="1" customWidth="1"/>
    <col min="2306" max="2306" width="54.109375" customWidth="1"/>
    <col min="2307" max="2307" width="22.6640625" customWidth="1"/>
    <col min="2309" max="2309" width="11.21875" customWidth="1"/>
    <col min="2310" max="2311" width="10.77734375" bestFit="1" customWidth="1"/>
    <col min="2561" max="2561" width="3.77734375" bestFit="1" customWidth="1"/>
    <col min="2562" max="2562" width="54.109375" customWidth="1"/>
    <col min="2563" max="2563" width="22.6640625" customWidth="1"/>
    <col min="2565" max="2565" width="11.21875" customWidth="1"/>
    <col min="2566" max="2567" width="10.77734375" bestFit="1" customWidth="1"/>
    <col min="2817" max="2817" width="3.77734375" bestFit="1" customWidth="1"/>
    <col min="2818" max="2818" width="54.109375" customWidth="1"/>
    <col min="2819" max="2819" width="22.6640625" customWidth="1"/>
    <col min="2821" max="2821" width="11.21875" customWidth="1"/>
    <col min="2822" max="2823" width="10.77734375" bestFit="1" customWidth="1"/>
    <col min="3073" max="3073" width="3.77734375" bestFit="1" customWidth="1"/>
    <col min="3074" max="3074" width="54.109375" customWidth="1"/>
    <col min="3075" max="3075" width="22.6640625" customWidth="1"/>
    <col min="3077" max="3077" width="11.21875" customWidth="1"/>
    <col min="3078" max="3079" width="10.77734375" bestFit="1" customWidth="1"/>
    <col min="3329" max="3329" width="3.77734375" bestFit="1" customWidth="1"/>
    <col min="3330" max="3330" width="54.109375" customWidth="1"/>
    <col min="3331" max="3331" width="22.6640625" customWidth="1"/>
    <col min="3333" max="3333" width="11.21875" customWidth="1"/>
    <col min="3334" max="3335" width="10.77734375" bestFit="1" customWidth="1"/>
    <col min="3585" max="3585" width="3.77734375" bestFit="1" customWidth="1"/>
    <col min="3586" max="3586" width="54.109375" customWidth="1"/>
    <col min="3587" max="3587" width="22.6640625" customWidth="1"/>
    <col min="3589" max="3589" width="11.21875" customWidth="1"/>
    <col min="3590" max="3591" width="10.77734375" bestFit="1" customWidth="1"/>
    <col min="3841" max="3841" width="3.77734375" bestFit="1" customWidth="1"/>
    <col min="3842" max="3842" width="54.109375" customWidth="1"/>
    <col min="3843" max="3843" width="22.6640625" customWidth="1"/>
    <col min="3845" max="3845" width="11.21875" customWidth="1"/>
    <col min="3846" max="3847" width="10.77734375" bestFit="1" customWidth="1"/>
    <col min="4097" max="4097" width="3.77734375" bestFit="1" customWidth="1"/>
    <col min="4098" max="4098" width="54.109375" customWidth="1"/>
    <col min="4099" max="4099" width="22.6640625" customWidth="1"/>
    <col min="4101" max="4101" width="11.21875" customWidth="1"/>
    <col min="4102" max="4103" width="10.77734375" bestFit="1" customWidth="1"/>
    <col min="4353" max="4353" width="3.77734375" bestFit="1" customWidth="1"/>
    <col min="4354" max="4354" width="54.109375" customWidth="1"/>
    <col min="4355" max="4355" width="22.6640625" customWidth="1"/>
    <col min="4357" max="4357" width="11.21875" customWidth="1"/>
    <col min="4358" max="4359" width="10.77734375" bestFit="1" customWidth="1"/>
    <col min="4609" max="4609" width="3.77734375" bestFit="1" customWidth="1"/>
    <col min="4610" max="4610" width="54.109375" customWidth="1"/>
    <col min="4611" max="4611" width="22.6640625" customWidth="1"/>
    <col min="4613" max="4613" width="11.21875" customWidth="1"/>
    <col min="4614" max="4615" width="10.77734375" bestFit="1" customWidth="1"/>
    <col min="4865" max="4865" width="3.77734375" bestFit="1" customWidth="1"/>
    <col min="4866" max="4866" width="54.109375" customWidth="1"/>
    <col min="4867" max="4867" width="22.6640625" customWidth="1"/>
    <col min="4869" max="4869" width="11.21875" customWidth="1"/>
    <col min="4870" max="4871" width="10.77734375" bestFit="1" customWidth="1"/>
    <col min="5121" max="5121" width="3.77734375" bestFit="1" customWidth="1"/>
    <col min="5122" max="5122" width="54.109375" customWidth="1"/>
    <col min="5123" max="5123" width="22.6640625" customWidth="1"/>
    <col min="5125" max="5125" width="11.21875" customWidth="1"/>
    <col min="5126" max="5127" width="10.77734375" bestFit="1" customWidth="1"/>
    <col min="5377" max="5377" width="3.77734375" bestFit="1" customWidth="1"/>
    <col min="5378" max="5378" width="54.109375" customWidth="1"/>
    <col min="5379" max="5379" width="22.6640625" customWidth="1"/>
    <col min="5381" max="5381" width="11.21875" customWidth="1"/>
    <col min="5382" max="5383" width="10.77734375" bestFit="1" customWidth="1"/>
    <col min="5633" max="5633" width="3.77734375" bestFit="1" customWidth="1"/>
    <col min="5634" max="5634" width="54.109375" customWidth="1"/>
    <col min="5635" max="5635" width="22.6640625" customWidth="1"/>
    <col min="5637" max="5637" width="11.21875" customWidth="1"/>
    <col min="5638" max="5639" width="10.77734375" bestFit="1" customWidth="1"/>
    <col min="5889" max="5889" width="3.77734375" bestFit="1" customWidth="1"/>
    <col min="5890" max="5890" width="54.109375" customWidth="1"/>
    <col min="5891" max="5891" width="22.6640625" customWidth="1"/>
    <col min="5893" max="5893" width="11.21875" customWidth="1"/>
    <col min="5894" max="5895" width="10.77734375" bestFit="1" customWidth="1"/>
    <col min="6145" max="6145" width="3.77734375" bestFit="1" customWidth="1"/>
    <col min="6146" max="6146" width="54.109375" customWidth="1"/>
    <col min="6147" max="6147" width="22.6640625" customWidth="1"/>
    <col min="6149" max="6149" width="11.21875" customWidth="1"/>
    <col min="6150" max="6151" width="10.77734375" bestFit="1" customWidth="1"/>
    <col min="6401" max="6401" width="3.77734375" bestFit="1" customWidth="1"/>
    <col min="6402" max="6402" width="54.109375" customWidth="1"/>
    <col min="6403" max="6403" width="22.6640625" customWidth="1"/>
    <col min="6405" max="6405" width="11.21875" customWidth="1"/>
    <col min="6406" max="6407" width="10.77734375" bestFit="1" customWidth="1"/>
    <col min="6657" max="6657" width="3.77734375" bestFit="1" customWidth="1"/>
    <col min="6658" max="6658" width="54.109375" customWidth="1"/>
    <col min="6659" max="6659" width="22.6640625" customWidth="1"/>
    <col min="6661" max="6661" width="11.21875" customWidth="1"/>
    <col min="6662" max="6663" width="10.77734375" bestFit="1" customWidth="1"/>
    <col min="6913" max="6913" width="3.77734375" bestFit="1" customWidth="1"/>
    <col min="6914" max="6914" width="54.109375" customWidth="1"/>
    <col min="6915" max="6915" width="22.6640625" customWidth="1"/>
    <col min="6917" max="6917" width="11.21875" customWidth="1"/>
    <col min="6918" max="6919" width="10.77734375" bestFit="1" customWidth="1"/>
    <col min="7169" max="7169" width="3.77734375" bestFit="1" customWidth="1"/>
    <col min="7170" max="7170" width="54.109375" customWidth="1"/>
    <col min="7171" max="7171" width="22.6640625" customWidth="1"/>
    <col min="7173" max="7173" width="11.21875" customWidth="1"/>
    <col min="7174" max="7175" width="10.77734375" bestFit="1" customWidth="1"/>
    <col min="7425" max="7425" width="3.77734375" bestFit="1" customWidth="1"/>
    <col min="7426" max="7426" width="54.109375" customWidth="1"/>
    <col min="7427" max="7427" width="22.6640625" customWidth="1"/>
    <col min="7429" max="7429" width="11.21875" customWidth="1"/>
    <col min="7430" max="7431" width="10.77734375" bestFit="1" customWidth="1"/>
    <col min="7681" max="7681" width="3.77734375" bestFit="1" customWidth="1"/>
    <col min="7682" max="7682" width="54.109375" customWidth="1"/>
    <col min="7683" max="7683" width="22.6640625" customWidth="1"/>
    <col min="7685" max="7685" width="11.21875" customWidth="1"/>
    <col min="7686" max="7687" width="10.77734375" bestFit="1" customWidth="1"/>
    <col min="7937" max="7937" width="3.77734375" bestFit="1" customWidth="1"/>
    <col min="7938" max="7938" width="54.109375" customWidth="1"/>
    <col min="7939" max="7939" width="22.6640625" customWidth="1"/>
    <col min="7941" max="7941" width="11.21875" customWidth="1"/>
    <col min="7942" max="7943" width="10.77734375" bestFit="1" customWidth="1"/>
    <col min="8193" max="8193" width="3.77734375" bestFit="1" customWidth="1"/>
    <col min="8194" max="8194" width="54.109375" customWidth="1"/>
    <col min="8195" max="8195" width="22.6640625" customWidth="1"/>
    <col min="8197" max="8197" width="11.21875" customWidth="1"/>
    <col min="8198" max="8199" width="10.77734375" bestFit="1" customWidth="1"/>
    <col min="8449" max="8449" width="3.77734375" bestFit="1" customWidth="1"/>
    <col min="8450" max="8450" width="54.109375" customWidth="1"/>
    <col min="8451" max="8451" width="22.6640625" customWidth="1"/>
    <col min="8453" max="8453" width="11.21875" customWidth="1"/>
    <col min="8454" max="8455" width="10.77734375" bestFit="1" customWidth="1"/>
    <col min="8705" max="8705" width="3.77734375" bestFit="1" customWidth="1"/>
    <col min="8706" max="8706" width="54.109375" customWidth="1"/>
    <col min="8707" max="8707" width="22.6640625" customWidth="1"/>
    <col min="8709" max="8709" width="11.21875" customWidth="1"/>
    <col min="8710" max="8711" width="10.77734375" bestFit="1" customWidth="1"/>
    <col min="8961" max="8961" width="3.77734375" bestFit="1" customWidth="1"/>
    <col min="8962" max="8962" width="54.109375" customWidth="1"/>
    <col min="8963" max="8963" width="22.6640625" customWidth="1"/>
    <col min="8965" max="8965" width="11.21875" customWidth="1"/>
    <col min="8966" max="8967" width="10.77734375" bestFit="1" customWidth="1"/>
    <col min="9217" max="9217" width="3.77734375" bestFit="1" customWidth="1"/>
    <col min="9218" max="9218" width="54.109375" customWidth="1"/>
    <col min="9219" max="9219" width="22.6640625" customWidth="1"/>
    <col min="9221" max="9221" width="11.21875" customWidth="1"/>
    <col min="9222" max="9223" width="10.77734375" bestFit="1" customWidth="1"/>
    <col min="9473" max="9473" width="3.77734375" bestFit="1" customWidth="1"/>
    <col min="9474" max="9474" width="54.109375" customWidth="1"/>
    <col min="9475" max="9475" width="22.6640625" customWidth="1"/>
    <col min="9477" max="9477" width="11.21875" customWidth="1"/>
    <col min="9478" max="9479" width="10.77734375" bestFit="1" customWidth="1"/>
    <col min="9729" max="9729" width="3.77734375" bestFit="1" customWidth="1"/>
    <col min="9730" max="9730" width="54.109375" customWidth="1"/>
    <col min="9731" max="9731" width="22.6640625" customWidth="1"/>
    <col min="9733" max="9733" width="11.21875" customWidth="1"/>
    <col min="9734" max="9735" width="10.77734375" bestFit="1" customWidth="1"/>
    <col min="9985" max="9985" width="3.77734375" bestFit="1" customWidth="1"/>
    <col min="9986" max="9986" width="54.109375" customWidth="1"/>
    <col min="9987" max="9987" width="22.6640625" customWidth="1"/>
    <col min="9989" max="9989" width="11.21875" customWidth="1"/>
    <col min="9990" max="9991" width="10.77734375" bestFit="1" customWidth="1"/>
    <col min="10241" max="10241" width="3.77734375" bestFit="1" customWidth="1"/>
    <col min="10242" max="10242" width="54.109375" customWidth="1"/>
    <col min="10243" max="10243" width="22.6640625" customWidth="1"/>
    <col min="10245" max="10245" width="11.21875" customWidth="1"/>
    <col min="10246" max="10247" width="10.77734375" bestFit="1" customWidth="1"/>
    <col min="10497" max="10497" width="3.77734375" bestFit="1" customWidth="1"/>
    <col min="10498" max="10498" width="54.109375" customWidth="1"/>
    <col min="10499" max="10499" width="22.6640625" customWidth="1"/>
    <col min="10501" max="10501" width="11.21875" customWidth="1"/>
    <col min="10502" max="10503" width="10.77734375" bestFit="1" customWidth="1"/>
    <col min="10753" max="10753" width="3.77734375" bestFit="1" customWidth="1"/>
    <col min="10754" max="10754" width="54.109375" customWidth="1"/>
    <col min="10755" max="10755" width="22.6640625" customWidth="1"/>
    <col min="10757" max="10757" width="11.21875" customWidth="1"/>
    <col min="10758" max="10759" width="10.77734375" bestFit="1" customWidth="1"/>
    <col min="11009" max="11009" width="3.77734375" bestFit="1" customWidth="1"/>
    <col min="11010" max="11010" width="54.109375" customWidth="1"/>
    <col min="11011" max="11011" width="22.6640625" customWidth="1"/>
    <col min="11013" max="11013" width="11.21875" customWidth="1"/>
    <col min="11014" max="11015" width="10.77734375" bestFit="1" customWidth="1"/>
    <col min="11265" max="11265" width="3.77734375" bestFit="1" customWidth="1"/>
    <col min="11266" max="11266" width="54.109375" customWidth="1"/>
    <col min="11267" max="11267" width="22.6640625" customWidth="1"/>
    <col min="11269" max="11269" width="11.21875" customWidth="1"/>
    <col min="11270" max="11271" width="10.77734375" bestFit="1" customWidth="1"/>
    <col min="11521" max="11521" width="3.77734375" bestFit="1" customWidth="1"/>
    <col min="11522" max="11522" width="54.109375" customWidth="1"/>
    <col min="11523" max="11523" width="22.6640625" customWidth="1"/>
    <col min="11525" max="11525" width="11.21875" customWidth="1"/>
    <col min="11526" max="11527" width="10.77734375" bestFit="1" customWidth="1"/>
    <col min="11777" max="11777" width="3.77734375" bestFit="1" customWidth="1"/>
    <col min="11778" max="11778" width="54.109375" customWidth="1"/>
    <col min="11779" max="11779" width="22.6640625" customWidth="1"/>
    <col min="11781" max="11781" width="11.21875" customWidth="1"/>
    <col min="11782" max="11783" width="10.77734375" bestFit="1" customWidth="1"/>
    <col min="12033" max="12033" width="3.77734375" bestFit="1" customWidth="1"/>
    <col min="12034" max="12034" width="54.109375" customWidth="1"/>
    <col min="12035" max="12035" width="22.6640625" customWidth="1"/>
    <col min="12037" max="12037" width="11.21875" customWidth="1"/>
    <col min="12038" max="12039" width="10.77734375" bestFit="1" customWidth="1"/>
    <col min="12289" max="12289" width="3.77734375" bestFit="1" customWidth="1"/>
    <col min="12290" max="12290" width="54.109375" customWidth="1"/>
    <col min="12291" max="12291" width="22.6640625" customWidth="1"/>
    <col min="12293" max="12293" width="11.21875" customWidth="1"/>
    <col min="12294" max="12295" width="10.77734375" bestFit="1" customWidth="1"/>
    <col min="12545" max="12545" width="3.77734375" bestFit="1" customWidth="1"/>
    <col min="12546" max="12546" width="54.109375" customWidth="1"/>
    <col min="12547" max="12547" width="22.6640625" customWidth="1"/>
    <col min="12549" max="12549" width="11.21875" customWidth="1"/>
    <col min="12550" max="12551" width="10.77734375" bestFit="1" customWidth="1"/>
    <col min="12801" max="12801" width="3.77734375" bestFit="1" customWidth="1"/>
    <col min="12802" max="12802" width="54.109375" customWidth="1"/>
    <col min="12803" max="12803" width="22.6640625" customWidth="1"/>
    <col min="12805" max="12805" width="11.21875" customWidth="1"/>
    <col min="12806" max="12807" width="10.77734375" bestFit="1" customWidth="1"/>
    <col min="13057" max="13057" width="3.77734375" bestFit="1" customWidth="1"/>
    <col min="13058" max="13058" width="54.109375" customWidth="1"/>
    <col min="13059" max="13059" width="22.6640625" customWidth="1"/>
    <col min="13061" max="13061" width="11.21875" customWidth="1"/>
    <col min="13062" max="13063" width="10.77734375" bestFit="1" customWidth="1"/>
    <col min="13313" max="13313" width="3.77734375" bestFit="1" customWidth="1"/>
    <col min="13314" max="13314" width="54.109375" customWidth="1"/>
    <col min="13315" max="13315" width="22.6640625" customWidth="1"/>
    <col min="13317" max="13317" width="11.21875" customWidth="1"/>
    <col min="13318" max="13319" width="10.77734375" bestFit="1" customWidth="1"/>
    <col min="13569" max="13569" width="3.77734375" bestFit="1" customWidth="1"/>
    <col min="13570" max="13570" width="54.109375" customWidth="1"/>
    <col min="13571" max="13571" width="22.6640625" customWidth="1"/>
    <col min="13573" max="13573" width="11.21875" customWidth="1"/>
    <col min="13574" max="13575" width="10.77734375" bestFit="1" customWidth="1"/>
    <col min="13825" max="13825" width="3.77734375" bestFit="1" customWidth="1"/>
    <col min="13826" max="13826" width="54.109375" customWidth="1"/>
    <col min="13827" max="13827" width="22.6640625" customWidth="1"/>
    <col min="13829" max="13829" width="11.21875" customWidth="1"/>
    <col min="13830" max="13831" width="10.77734375" bestFit="1" customWidth="1"/>
    <col min="14081" max="14081" width="3.77734375" bestFit="1" customWidth="1"/>
    <col min="14082" max="14082" width="54.109375" customWidth="1"/>
    <col min="14083" max="14083" width="22.6640625" customWidth="1"/>
    <col min="14085" max="14085" width="11.21875" customWidth="1"/>
    <col min="14086" max="14087" width="10.77734375" bestFit="1" customWidth="1"/>
    <col min="14337" max="14337" width="3.77734375" bestFit="1" customWidth="1"/>
    <col min="14338" max="14338" width="54.109375" customWidth="1"/>
    <col min="14339" max="14339" width="22.6640625" customWidth="1"/>
    <col min="14341" max="14341" width="11.21875" customWidth="1"/>
    <col min="14342" max="14343" width="10.77734375" bestFit="1" customWidth="1"/>
    <col min="14593" max="14593" width="3.77734375" bestFit="1" customWidth="1"/>
    <col min="14594" max="14594" width="54.109375" customWidth="1"/>
    <col min="14595" max="14595" width="22.6640625" customWidth="1"/>
    <col min="14597" max="14597" width="11.21875" customWidth="1"/>
    <col min="14598" max="14599" width="10.77734375" bestFit="1" customWidth="1"/>
    <col min="14849" max="14849" width="3.77734375" bestFit="1" customWidth="1"/>
    <col min="14850" max="14850" width="54.109375" customWidth="1"/>
    <col min="14851" max="14851" width="22.6640625" customWidth="1"/>
    <col min="14853" max="14853" width="11.21875" customWidth="1"/>
    <col min="14854" max="14855" width="10.77734375" bestFit="1" customWidth="1"/>
    <col min="15105" max="15105" width="3.77734375" bestFit="1" customWidth="1"/>
    <col min="15106" max="15106" width="54.109375" customWidth="1"/>
    <col min="15107" max="15107" width="22.6640625" customWidth="1"/>
    <col min="15109" max="15109" width="11.21875" customWidth="1"/>
    <col min="15110" max="15111" width="10.77734375" bestFit="1" customWidth="1"/>
    <col min="15361" max="15361" width="3.77734375" bestFit="1" customWidth="1"/>
    <col min="15362" max="15362" width="54.109375" customWidth="1"/>
    <col min="15363" max="15363" width="22.6640625" customWidth="1"/>
    <col min="15365" max="15365" width="11.21875" customWidth="1"/>
    <col min="15366" max="15367" width="10.77734375" bestFit="1" customWidth="1"/>
    <col min="15617" max="15617" width="3.77734375" bestFit="1" customWidth="1"/>
    <col min="15618" max="15618" width="54.109375" customWidth="1"/>
    <col min="15619" max="15619" width="22.6640625" customWidth="1"/>
    <col min="15621" max="15621" width="11.21875" customWidth="1"/>
    <col min="15622" max="15623" width="10.77734375" bestFit="1" customWidth="1"/>
    <col min="15873" max="15873" width="3.77734375" bestFit="1" customWidth="1"/>
    <col min="15874" max="15874" width="54.109375" customWidth="1"/>
    <col min="15875" max="15875" width="22.6640625" customWidth="1"/>
    <col min="15877" max="15877" width="11.21875" customWidth="1"/>
    <col min="15878" max="15879" width="10.77734375" bestFit="1" customWidth="1"/>
    <col min="16129" max="16129" width="3.77734375" bestFit="1" customWidth="1"/>
    <col min="16130" max="16130" width="54.109375" customWidth="1"/>
    <col min="16131" max="16131" width="22.6640625" customWidth="1"/>
    <col min="16133" max="16133" width="11.21875" customWidth="1"/>
    <col min="16134" max="16135" width="10.77734375" bestFit="1" customWidth="1"/>
  </cols>
  <sheetData>
    <row r="1" spans="1:10" x14ac:dyDescent="0.3">
      <c r="A1" s="182" t="s">
        <v>82</v>
      </c>
      <c r="B1" s="182"/>
      <c r="C1" s="182"/>
      <c r="D1" s="182"/>
      <c r="E1" s="182"/>
      <c r="F1" s="182"/>
      <c r="G1" s="182"/>
      <c r="H1" s="182"/>
      <c r="I1" s="83"/>
      <c r="J1" s="83"/>
    </row>
    <row r="2" spans="1:10" ht="30.75" customHeight="1" x14ac:dyDescent="0.3">
      <c r="A2" s="183" t="s">
        <v>123</v>
      </c>
      <c r="B2" s="183"/>
      <c r="C2" s="183"/>
      <c r="D2" s="183"/>
      <c r="E2" s="183"/>
      <c r="F2" s="183"/>
      <c r="G2" s="183"/>
      <c r="H2" s="183"/>
      <c r="I2" s="84"/>
      <c r="J2" s="84"/>
    </row>
    <row r="3" spans="1:10" x14ac:dyDescent="0.3">
      <c r="A3" s="184" t="s">
        <v>83</v>
      </c>
      <c r="B3" s="184" t="s">
        <v>2</v>
      </c>
      <c r="C3" s="184" t="s">
        <v>84</v>
      </c>
      <c r="D3" s="185" t="s">
        <v>85</v>
      </c>
      <c r="E3" s="185"/>
      <c r="F3" s="185"/>
      <c r="G3" s="185"/>
      <c r="H3" s="185"/>
    </row>
    <row r="4" spans="1:10" ht="41.4" x14ac:dyDescent="0.3">
      <c r="A4" s="184"/>
      <c r="B4" s="184"/>
      <c r="C4" s="184"/>
      <c r="D4" s="85" t="s">
        <v>5</v>
      </c>
      <c r="E4" s="85" t="s">
        <v>7</v>
      </c>
      <c r="F4" s="85" t="s">
        <v>86</v>
      </c>
      <c r="G4" s="85" t="s">
        <v>87</v>
      </c>
      <c r="H4" s="85" t="s">
        <v>8</v>
      </c>
    </row>
    <row r="5" spans="1:10" x14ac:dyDescent="0.3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</row>
    <row r="6" spans="1:10" ht="19.8" customHeight="1" x14ac:dyDescent="0.3">
      <c r="A6" s="190">
        <v>1</v>
      </c>
      <c r="B6" s="191" t="s">
        <v>101</v>
      </c>
      <c r="C6" s="86" t="s">
        <v>9</v>
      </c>
      <c r="D6" s="99" t="s">
        <v>14</v>
      </c>
      <c r="E6" s="100" t="s">
        <v>14</v>
      </c>
      <c r="F6" s="109">
        <f t="shared" ref="F6:G7" si="0">F9+F15+F21+F33</f>
        <v>7723.8</v>
      </c>
      <c r="G6" s="109">
        <f t="shared" si="0"/>
        <v>7723.8</v>
      </c>
      <c r="H6" s="110">
        <f>G6/F6</f>
        <v>1</v>
      </c>
    </row>
    <row r="7" spans="1:10" ht="19.8" customHeight="1" x14ac:dyDescent="0.3">
      <c r="A7" s="190"/>
      <c r="B7" s="191"/>
      <c r="C7" s="86" t="s">
        <v>88</v>
      </c>
      <c r="D7" s="99" t="s">
        <v>14</v>
      </c>
      <c r="E7" s="100" t="s">
        <v>14</v>
      </c>
      <c r="F7" s="109">
        <f t="shared" si="0"/>
        <v>5.4</v>
      </c>
      <c r="G7" s="109">
        <f t="shared" si="0"/>
        <v>5.4</v>
      </c>
      <c r="H7" s="110">
        <f>G7/F7</f>
        <v>1</v>
      </c>
    </row>
    <row r="8" spans="1:10" ht="19.8" customHeight="1" x14ac:dyDescent="0.3">
      <c r="A8" s="190"/>
      <c r="B8" s="191"/>
      <c r="C8" s="86" t="s">
        <v>89</v>
      </c>
      <c r="D8" s="99" t="s">
        <v>14</v>
      </c>
      <c r="E8" s="100" t="s">
        <v>14</v>
      </c>
      <c r="F8" s="109">
        <f>F11+F17+F23+F35</f>
        <v>7718.4000000000005</v>
      </c>
      <c r="G8" s="109">
        <f>G11+G17+G23+G35</f>
        <v>7718.4000000000005</v>
      </c>
      <c r="H8" s="111">
        <f t="shared" ref="H8:H59" si="1">G8/F8</f>
        <v>1</v>
      </c>
    </row>
    <row r="9" spans="1:10" ht="19.2" customHeight="1" x14ac:dyDescent="0.3">
      <c r="A9" s="186">
        <v>2</v>
      </c>
      <c r="B9" s="192" t="s">
        <v>102</v>
      </c>
      <c r="C9" s="88" t="s">
        <v>9</v>
      </c>
      <c r="D9" s="87" t="s">
        <v>14</v>
      </c>
      <c r="E9" s="89" t="s">
        <v>14</v>
      </c>
      <c r="F9" s="112">
        <f>F12+F15+F18</f>
        <v>0</v>
      </c>
      <c r="G9" s="112">
        <f>G12+G15+G18</f>
        <v>0</v>
      </c>
      <c r="H9" s="113"/>
    </row>
    <row r="10" spans="1:10" ht="19.2" customHeight="1" x14ac:dyDescent="0.3">
      <c r="A10" s="186"/>
      <c r="B10" s="192"/>
      <c r="C10" s="88" t="s">
        <v>88</v>
      </c>
      <c r="D10" s="87" t="s">
        <v>14</v>
      </c>
      <c r="E10" s="89" t="s">
        <v>14</v>
      </c>
      <c r="F10" s="112">
        <f t="shared" ref="F10:G11" si="2">F13+F16+F19</f>
        <v>0</v>
      </c>
      <c r="G10" s="112">
        <f t="shared" si="2"/>
        <v>0</v>
      </c>
      <c r="H10" s="113"/>
    </row>
    <row r="11" spans="1:10" ht="19.2" customHeight="1" x14ac:dyDescent="0.3">
      <c r="A11" s="186"/>
      <c r="B11" s="192"/>
      <c r="C11" s="88" t="s">
        <v>89</v>
      </c>
      <c r="D11" s="87" t="s">
        <v>14</v>
      </c>
      <c r="E11" s="89" t="s">
        <v>14</v>
      </c>
      <c r="F11" s="112">
        <f t="shared" si="2"/>
        <v>0</v>
      </c>
      <c r="G11" s="112">
        <f t="shared" si="2"/>
        <v>0</v>
      </c>
      <c r="H11" s="113"/>
    </row>
    <row r="12" spans="1:10" ht="18.600000000000001" customHeight="1" x14ac:dyDescent="0.3">
      <c r="A12" s="186">
        <v>3</v>
      </c>
      <c r="B12" s="187" t="s">
        <v>104</v>
      </c>
      <c r="C12" s="88" t="s">
        <v>9</v>
      </c>
      <c r="D12" s="87" t="s">
        <v>14</v>
      </c>
      <c r="E12" s="89" t="s">
        <v>14</v>
      </c>
      <c r="F12" s="112">
        <f>F13+F14</f>
        <v>0</v>
      </c>
      <c r="G12" s="112">
        <f>G13+G14</f>
        <v>0</v>
      </c>
      <c r="H12" s="113"/>
    </row>
    <row r="13" spans="1:10" ht="18.600000000000001" customHeight="1" x14ac:dyDescent="0.3">
      <c r="A13" s="186"/>
      <c r="B13" s="187"/>
      <c r="C13" s="88" t="s">
        <v>88</v>
      </c>
      <c r="D13" s="87" t="s">
        <v>14</v>
      </c>
      <c r="E13" s="89" t="s">
        <v>14</v>
      </c>
      <c r="F13" s="112"/>
      <c r="G13" s="112"/>
      <c r="H13" s="113"/>
    </row>
    <row r="14" spans="1:10" ht="18.600000000000001" customHeight="1" x14ac:dyDescent="0.3">
      <c r="A14" s="186"/>
      <c r="B14" s="187"/>
      <c r="C14" s="88" t="s">
        <v>89</v>
      </c>
      <c r="D14" s="87" t="s">
        <v>14</v>
      </c>
      <c r="E14" s="89" t="s">
        <v>14</v>
      </c>
      <c r="F14" s="112"/>
      <c r="G14" s="112"/>
      <c r="H14" s="113"/>
    </row>
    <row r="15" spans="1:10" ht="14.4" customHeight="1" x14ac:dyDescent="0.3">
      <c r="A15" s="186">
        <v>4</v>
      </c>
      <c r="B15" s="187" t="s">
        <v>105</v>
      </c>
      <c r="C15" s="88" t="s">
        <v>9</v>
      </c>
      <c r="D15" s="87" t="s">
        <v>14</v>
      </c>
      <c r="E15" s="89" t="s">
        <v>14</v>
      </c>
      <c r="F15" s="112">
        <f>F16+F17</f>
        <v>0</v>
      </c>
      <c r="G15" s="112">
        <f>G16+G17</f>
        <v>0</v>
      </c>
      <c r="H15" s="113"/>
    </row>
    <row r="16" spans="1:10" x14ac:dyDescent="0.3">
      <c r="A16" s="186"/>
      <c r="B16" s="187"/>
      <c r="C16" s="88" t="s">
        <v>88</v>
      </c>
      <c r="D16" s="87" t="s">
        <v>14</v>
      </c>
      <c r="E16" s="89" t="s">
        <v>14</v>
      </c>
      <c r="F16" s="112"/>
      <c r="G16" s="112"/>
      <c r="H16" s="113"/>
    </row>
    <row r="17" spans="1:8" ht="14.4" customHeight="1" x14ac:dyDescent="0.3">
      <c r="A17" s="186"/>
      <c r="B17" s="187"/>
      <c r="C17" s="88" t="s">
        <v>89</v>
      </c>
      <c r="D17" s="87" t="s">
        <v>14</v>
      </c>
      <c r="E17" s="89" t="s">
        <v>14</v>
      </c>
      <c r="F17" s="112"/>
      <c r="G17" s="112"/>
      <c r="H17" s="113"/>
    </row>
    <row r="18" spans="1:8" ht="18" customHeight="1" x14ac:dyDescent="0.3">
      <c r="A18" s="186">
        <v>5</v>
      </c>
      <c r="B18" s="196" t="s">
        <v>106</v>
      </c>
      <c r="C18" s="88" t="s">
        <v>9</v>
      </c>
      <c r="D18" s="87" t="s">
        <v>14</v>
      </c>
      <c r="E18" s="89" t="s">
        <v>14</v>
      </c>
      <c r="F18" s="112">
        <f>F19+F20</f>
        <v>0</v>
      </c>
      <c r="G18" s="112">
        <f>G19+G20</f>
        <v>0</v>
      </c>
      <c r="H18" s="113"/>
    </row>
    <row r="19" spans="1:8" ht="18" customHeight="1" x14ac:dyDescent="0.3">
      <c r="A19" s="186"/>
      <c r="B19" s="197"/>
      <c r="C19" s="88" t="s">
        <v>88</v>
      </c>
      <c r="D19" s="87" t="s">
        <v>14</v>
      </c>
      <c r="E19" s="89" t="s">
        <v>14</v>
      </c>
      <c r="F19" s="112"/>
      <c r="G19" s="112"/>
      <c r="H19" s="113"/>
    </row>
    <row r="20" spans="1:8" ht="18" customHeight="1" x14ac:dyDescent="0.3">
      <c r="A20" s="186"/>
      <c r="B20" s="198"/>
      <c r="C20" s="88" t="s">
        <v>89</v>
      </c>
      <c r="D20" s="87" t="s">
        <v>14</v>
      </c>
      <c r="E20" s="89" t="s">
        <v>14</v>
      </c>
      <c r="F20" s="112"/>
      <c r="G20" s="112"/>
      <c r="H20" s="113"/>
    </row>
    <row r="21" spans="1:8" s="98" customFormat="1" x14ac:dyDescent="0.3">
      <c r="A21" s="188">
        <v>6</v>
      </c>
      <c r="B21" s="189" t="s">
        <v>107</v>
      </c>
      <c r="C21" s="93" t="s">
        <v>9</v>
      </c>
      <c r="D21" s="96" t="s">
        <v>14</v>
      </c>
      <c r="E21" s="97" t="s">
        <v>14</v>
      </c>
      <c r="F21" s="114">
        <f t="shared" ref="F21:G23" si="3">F24+F27+F30</f>
        <v>887.8</v>
      </c>
      <c r="G21" s="114">
        <f t="shared" si="3"/>
        <v>887.8</v>
      </c>
      <c r="H21" s="115">
        <f t="shared" si="1"/>
        <v>1</v>
      </c>
    </row>
    <row r="22" spans="1:8" s="98" customFormat="1" x14ac:dyDescent="0.3">
      <c r="A22" s="188"/>
      <c r="B22" s="189"/>
      <c r="C22" s="93" t="s">
        <v>88</v>
      </c>
      <c r="D22" s="96" t="s">
        <v>14</v>
      </c>
      <c r="E22" s="97" t="s">
        <v>14</v>
      </c>
      <c r="F22" s="114">
        <f t="shared" si="3"/>
        <v>0</v>
      </c>
      <c r="G22" s="114">
        <f t="shared" si="3"/>
        <v>0</v>
      </c>
      <c r="H22" s="115"/>
    </row>
    <row r="23" spans="1:8" s="98" customFormat="1" x14ac:dyDescent="0.3">
      <c r="A23" s="188"/>
      <c r="B23" s="189"/>
      <c r="C23" s="93" t="s">
        <v>89</v>
      </c>
      <c r="D23" s="96" t="s">
        <v>14</v>
      </c>
      <c r="E23" s="97" t="s">
        <v>14</v>
      </c>
      <c r="F23" s="114">
        <f t="shared" si="3"/>
        <v>887.8</v>
      </c>
      <c r="G23" s="114">
        <f t="shared" si="3"/>
        <v>887.8</v>
      </c>
      <c r="H23" s="115">
        <f t="shared" si="1"/>
        <v>1</v>
      </c>
    </row>
    <row r="24" spans="1:8" ht="24.6" customHeight="1" x14ac:dyDescent="0.3">
      <c r="A24" s="186">
        <v>7</v>
      </c>
      <c r="B24" s="193" t="s">
        <v>108</v>
      </c>
      <c r="C24" s="88" t="s">
        <v>9</v>
      </c>
      <c r="D24" s="87" t="s">
        <v>14</v>
      </c>
      <c r="E24" s="89" t="s">
        <v>14</v>
      </c>
      <c r="F24" s="112">
        <f>F25+F26</f>
        <v>240</v>
      </c>
      <c r="G24" s="112">
        <f>G25+G26</f>
        <v>240</v>
      </c>
      <c r="H24" s="113">
        <f t="shared" si="1"/>
        <v>1</v>
      </c>
    </row>
    <row r="25" spans="1:8" ht="24.6" customHeight="1" x14ac:dyDescent="0.3">
      <c r="A25" s="186"/>
      <c r="B25" s="193"/>
      <c r="C25" s="88" t="s">
        <v>88</v>
      </c>
      <c r="D25" s="87" t="s">
        <v>14</v>
      </c>
      <c r="E25" s="89" t="s">
        <v>14</v>
      </c>
      <c r="F25" s="112"/>
      <c r="G25" s="112"/>
      <c r="H25" s="113"/>
    </row>
    <row r="26" spans="1:8" ht="24.6" customHeight="1" x14ac:dyDescent="0.3">
      <c r="A26" s="186"/>
      <c r="B26" s="193"/>
      <c r="C26" s="88" t="s">
        <v>89</v>
      </c>
      <c r="D26" s="87">
        <v>702</v>
      </c>
      <c r="E26" s="89" t="s">
        <v>122</v>
      </c>
      <c r="F26" s="112">
        <v>240</v>
      </c>
      <c r="G26" s="112">
        <v>240</v>
      </c>
      <c r="H26" s="113">
        <f t="shared" si="1"/>
        <v>1</v>
      </c>
    </row>
    <row r="27" spans="1:8" ht="19.2" customHeight="1" x14ac:dyDescent="0.3">
      <c r="A27" s="186">
        <v>8</v>
      </c>
      <c r="B27" s="194" t="s">
        <v>109</v>
      </c>
      <c r="C27" s="88" t="s">
        <v>9</v>
      </c>
      <c r="D27" s="87" t="s">
        <v>14</v>
      </c>
      <c r="E27" s="89" t="s">
        <v>14</v>
      </c>
      <c r="F27" s="112">
        <f>F28+F29</f>
        <v>0</v>
      </c>
      <c r="G27" s="112">
        <f>G28+G29</f>
        <v>0</v>
      </c>
      <c r="H27" s="113"/>
    </row>
    <row r="28" spans="1:8" ht="19.2" customHeight="1" x14ac:dyDescent="0.3">
      <c r="A28" s="186"/>
      <c r="B28" s="194"/>
      <c r="C28" s="88" t="s">
        <v>88</v>
      </c>
      <c r="D28" s="87" t="s">
        <v>14</v>
      </c>
      <c r="E28" s="89" t="s">
        <v>14</v>
      </c>
      <c r="F28" s="112"/>
      <c r="G28" s="112"/>
      <c r="H28" s="113"/>
    </row>
    <row r="29" spans="1:8" ht="19.2" customHeight="1" x14ac:dyDescent="0.3">
      <c r="A29" s="186"/>
      <c r="B29" s="194"/>
      <c r="C29" s="88" t="s">
        <v>89</v>
      </c>
      <c r="D29" s="87" t="s">
        <v>14</v>
      </c>
      <c r="E29" s="89" t="s">
        <v>14</v>
      </c>
      <c r="F29" s="112"/>
      <c r="G29" s="112"/>
      <c r="H29" s="113"/>
    </row>
    <row r="30" spans="1:8" ht="24" customHeight="1" x14ac:dyDescent="0.3">
      <c r="A30" s="186">
        <v>9</v>
      </c>
      <c r="B30" s="194" t="s">
        <v>110</v>
      </c>
      <c r="C30" s="88" t="s">
        <v>9</v>
      </c>
      <c r="D30" s="87" t="s">
        <v>14</v>
      </c>
      <c r="E30" s="89" t="s">
        <v>14</v>
      </c>
      <c r="F30" s="112">
        <f>F31+F32</f>
        <v>647.79999999999995</v>
      </c>
      <c r="G30" s="112">
        <f>G31+G32</f>
        <v>647.79999999999995</v>
      </c>
      <c r="H30" s="113">
        <f t="shared" si="1"/>
        <v>1</v>
      </c>
    </row>
    <row r="31" spans="1:8" ht="24" customHeight="1" x14ac:dyDescent="0.3">
      <c r="A31" s="186"/>
      <c r="B31" s="194"/>
      <c r="C31" s="88" t="s">
        <v>88</v>
      </c>
      <c r="D31" s="87" t="s">
        <v>14</v>
      </c>
      <c r="E31" s="89" t="s">
        <v>14</v>
      </c>
      <c r="F31" s="112"/>
      <c r="G31" s="112"/>
      <c r="H31" s="113"/>
    </row>
    <row r="32" spans="1:8" ht="24" customHeight="1" x14ac:dyDescent="0.3">
      <c r="A32" s="186"/>
      <c r="B32" s="194"/>
      <c r="C32" s="88" t="s">
        <v>89</v>
      </c>
      <c r="D32" s="87">
        <v>702</v>
      </c>
      <c r="E32" s="89" t="s">
        <v>46</v>
      </c>
      <c r="F32" s="112">
        <v>647.79999999999995</v>
      </c>
      <c r="G32" s="112">
        <v>647.79999999999995</v>
      </c>
      <c r="H32" s="113">
        <f t="shared" si="1"/>
        <v>1</v>
      </c>
    </row>
    <row r="33" spans="1:8" s="98" customFormat="1" x14ac:dyDescent="0.3">
      <c r="A33" s="186">
        <v>10</v>
      </c>
      <c r="B33" s="192" t="s">
        <v>111</v>
      </c>
      <c r="C33" s="93" t="s">
        <v>9</v>
      </c>
      <c r="D33" s="96" t="s">
        <v>14</v>
      </c>
      <c r="E33" s="97" t="s">
        <v>14</v>
      </c>
      <c r="F33" s="114">
        <f>F36+F39+F42+F45+F51+F57+F60+F54+F48</f>
        <v>6836</v>
      </c>
      <c r="G33" s="114">
        <f>G36+G39+G42+G45+G51+G57+G60+G54+G48</f>
        <v>6836</v>
      </c>
      <c r="H33" s="115">
        <f t="shared" si="1"/>
        <v>1</v>
      </c>
    </row>
    <row r="34" spans="1:8" s="98" customFormat="1" x14ac:dyDescent="0.3">
      <c r="A34" s="186"/>
      <c r="B34" s="192"/>
      <c r="C34" s="93" t="s">
        <v>88</v>
      </c>
      <c r="D34" s="96" t="s">
        <v>14</v>
      </c>
      <c r="E34" s="97" t="s">
        <v>14</v>
      </c>
      <c r="F34" s="114">
        <f t="shared" ref="F34:G35" si="4">F37+F40+F43+F46+F52+F58+F61+F55+F49</f>
        <v>5.4</v>
      </c>
      <c r="G34" s="114">
        <f t="shared" si="4"/>
        <v>5.4</v>
      </c>
      <c r="H34" s="115">
        <f t="shared" si="1"/>
        <v>1</v>
      </c>
    </row>
    <row r="35" spans="1:8" s="98" customFormat="1" x14ac:dyDescent="0.3">
      <c r="A35" s="186"/>
      <c r="B35" s="192"/>
      <c r="C35" s="93" t="s">
        <v>89</v>
      </c>
      <c r="D35" s="96" t="s">
        <v>14</v>
      </c>
      <c r="E35" s="97" t="s">
        <v>14</v>
      </c>
      <c r="F35" s="114">
        <f t="shared" si="4"/>
        <v>6830.6</v>
      </c>
      <c r="G35" s="114">
        <f t="shared" si="4"/>
        <v>6830.6</v>
      </c>
      <c r="H35" s="115">
        <f t="shared" si="1"/>
        <v>1</v>
      </c>
    </row>
    <row r="36" spans="1:8" ht="19.8" customHeight="1" x14ac:dyDescent="0.3">
      <c r="A36" s="186">
        <v>11</v>
      </c>
      <c r="B36" s="199" t="s">
        <v>112</v>
      </c>
      <c r="C36" s="88" t="s">
        <v>9</v>
      </c>
      <c r="D36" s="87" t="s">
        <v>14</v>
      </c>
      <c r="E36" s="89" t="s">
        <v>14</v>
      </c>
      <c r="F36" s="112">
        <f>F37+F38</f>
        <v>0</v>
      </c>
      <c r="G36" s="112">
        <f>G37+G38</f>
        <v>0</v>
      </c>
      <c r="H36" s="113"/>
    </row>
    <row r="37" spans="1:8" ht="19.8" customHeight="1" x14ac:dyDescent="0.3">
      <c r="A37" s="186"/>
      <c r="B37" s="199"/>
      <c r="C37" s="88" t="s">
        <v>88</v>
      </c>
      <c r="D37" s="87" t="s">
        <v>14</v>
      </c>
      <c r="E37" s="89" t="s">
        <v>14</v>
      </c>
      <c r="F37" s="112"/>
      <c r="G37" s="112"/>
      <c r="H37" s="113"/>
    </row>
    <row r="38" spans="1:8" ht="19.8" customHeight="1" x14ac:dyDescent="0.3">
      <c r="A38" s="186"/>
      <c r="B38" s="199"/>
      <c r="C38" s="88" t="s">
        <v>89</v>
      </c>
      <c r="D38" s="87"/>
      <c r="E38" s="89"/>
      <c r="F38" s="112"/>
      <c r="G38" s="112"/>
      <c r="H38" s="113"/>
    </row>
    <row r="39" spans="1:8" x14ac:dyDescent="0.3">
      <c r="A39" s="186">
        <v>12</v>
      </c>
      <c r="B39" s="194" t="s">
        <v>113</v>
      </c>
      <c r="C39" s="88" t="s">
        <v>9</v>
      </c>
      <c r="D39" s="87" t="s">
        <v>14</v>
      </c>
      <c r="E39" s="89" t="s">
        <v>14</v>
      </c>
      <c r="F39" s="112">
        <f>F40+F41</f>
        <v>36.299999999999997</v>
      </c>
      <c r="G39" s="112">
        <f>G40+G41</f>
        <v>36.299999999999997</v>
      </c>
      <c r="H39" s="113">
        <f t="shared" si="1"/>
        <v>1</v>
      </c>
    </row>
    <row r="40" spans="1:8" x14ac:dyDescent="0.3">
      <c r="A40" s="186"/>
      <c r="B40" s="194"/>
      <c r="C40" s="88" t="s">
        <v>88</v>
      </c>
      <c r="D40" s="87">
        <v>702</v>
      </c>
      <c r="E40" s="89" t="s">
        <v>59</v>
      </c>
      <c r="F40" s="112">
        <v>3.9</v>
      </c>
      <c r="G40" s="112">
        <v>3.9</v>
      </c>
      <c r="H40" s="113">
        <f t="shared" si="1"/>
        <v>1</v>
      </c>
    </row>
    <row r="41" spans="1:8" x14ac:dyDescent="0.3">
      <c r="A41" s="186"/>
      <c r="B41" s="194"/>
      <c r="C41" s="88" t="s">
        <v>89</v>
      </c>
      <c r="D41" s="87">
        <v>702</v>
      </c>
      <c r="E41" s="89" t="s">
        <v>59</v>
      </c>
      <c r="F41" s="112">
        <v>32.4</v>
      </c>
      <c r="G41" s="112">
        <v>32.4</v>
      </c>
      <c r="H41" s="113">
        <f t="shared" si="1"/>
        <v>1</v>
      </c>
    </row>
    <row r="42" spans="1:8" x14ac:dyDescent="0.3">
      <c r="A42" s="186">
        <v>13</v>
      </c>
      <c r="B42" s="194" t="s">
        <v>114</v>
      </c>
      <c r="C42" s="88" t="s">
        <v>9</v>
      </c>
      <c r="D42" s="87" t="s">
        <v>14</v>
      </c>
      <c r="E42" s="89" t="s">
        <v>14</v>
      </c>
      <c r="F42" s="112">
        <f>F43+F44</f>
        <v>3266.4</v>
      </c>
      <c r="G42" s="112">
        <f>G43+G44</f>
        <v>3266.4</v>
      </c>
      <c r="H42" s="113">
        <f t="shared" si="1"/>
        <v>1</v>
      </c>
    </row>
    <row r="43" spans="1:8" x14ac:dyDescent="0.3">
      <c r="A43" s="186"/>
      <c r="B43" s="194"/>
      <c r="C43" s="88" t="s">
        <v>88</v>
      </c>
      <c r="D43" s="87" t="s">
        <v>14</v>
      </c>
      <c r="E43" s="89" t="s">
        <v>14</v>
      </c>
      <c r="F43" s="112"/>
      <c r="G43" s="112"/>
      <c r="H43" s="113"/>
    </row>
    <row r="44" spans="1:8" x14ac:dyDescent="0.3">
      <c r="A44" s="186"/>
      <c r="B44" s="194"/>
      <c r="C44" s="88" t="s">
        <v>89</v>
      </c>
      <c r="D44" s="87">
        <v>702</v>
      </c>
      <c r="E44" s="89" t="s">
        <v>49</v>
      </c>
      <c r="F44" s="112">
        <v>3266.4</v>
      </c>
      <c r="G44" s="112">
        <v>3266.4</v>
      </c>
      <c r="H44" s="113">
        <f t="shared" si="1"/>
        <v>1</v>
      </c>
    </row>
    <row r="45" spans="1:8" x14ac:dyDescent="0.3">
      <c r="A45" s="186">
        <v>14</v>
      </c>
      <c r="B45" s="195" t="s">
        <v>116</v>
      </c>
      <c r="C45" s="88" t="s">
        <v>9</v>
      </c>
      <c r="D45" s="87" t="s">
        <v>14</v>
      </c>
      <c r="E45" s="89" t="s">
        <v>14</v>
      </c>
      <c r="F45" s="112">
        <f>F46+F47</f>
        <v>1310.8</v>
      </c>
      <c r="G45" s="112">
        <f>G46+G47</f>
        <v>1310.8</v>
      </c>
      <c r="H45" s="113">
        <f t="shared" si="1"/>
        <v>1</v>
      </c>
    </row>
    <row r="46" spans="1:8" x14ac:dyDescent="0.3">
      <c r="A46" s="186"/>
      <c r="B46" s="195"/>
      <c r="C46" s="88" t="s">
        <v>88</v>
      </c>
      <c r="D46" s="87" t="s">
        <v>14</v>
      </c>
      <c r="E46" s="89" t="s">
        <v>14</v>
      </c>
      <c r="F46" s="112"/>
      <c r="G46" s="112"/>
      <c r="H46" s="113"/>
    </row>
    <row r="47" spans="1:8" x14ac:dyDescent="0.3">
      <c r="A47" s="186"/>
      <c r="B47" s="195"/>
      <c r="C47" s="88" t="s">
        <v>89</v>
      </c>
      <c r="D47" s="87">
        <v>702</v>
      </c>
      <c r="E47" s="89" t="s">
        <v>50</v>
      </c>
      <c r="F47" s="112">
        <v>1310.8</v>
      </c>
      <c r="G47" s="112">
        <v>1310.8</v>
      </c>
      <c r="H47" s="113">
        <f t="shared" si="1"/>
        <v>1</v>
      </c>
    </row>
    <row r="48" spans="1:8" x14ac:dyDescent="0.3">
      <c r="A48" s="186">
        <v>15</v>
      </c>
      <c r="B48" s="195" t="s">
        <v>120</v>
      </c>
      <c r="C48" s="88" t="s">
        <v>9</v>
      </c>
      <c r="D48" s="87" t="s">
        <v>14</v>
      </c>
      <c r="E48" s="89" t="s">
        <v>14</v>
      </c>
      <c r="F48" s="112">
        <f>F49+F50</f>
        <v>26.8</v>
      </c>
      <c r="G48" s="112">
        <f>G49+G50</f>
        <v>26.8</v>
      </c>
      <c r="H48" s="113">
        <f t="shared" si="1"/>
        <v>1</v>
      </c>
    </row>
    <row r="49" spans="1:8" x14ac:dyDescent="0.3">
      <c r="A49" s="186"/>
      <c r="B49" s="195"/>
      <c r="C49" s="88" t="s">
        <v>88</v>
      </c>
      <c r="D49" s="87" t="s">
        <v>14</v>
      </c>
      <c r="E49" s="89" t="s">
        <v>14</v>
      </c>
      <c r="F49" s="112"/>
      <c r="G49" s="112"/>
      <c r="H49" s="113"/>
    </row>
    <row r="50" spans="1:8" ht="27.6" x14ac:dyDescent="0.3">
      <c r="A50" s="186"/>
      <c r="B50" s="195"/>
      <c r="C50" s="88" t="s">
        <v>89</v>
      </c>
      <c r="D50" s="87">
        <v>702</v>
      </c>
      <c r="E50" s="47" t="s">
        <v>121</v>
      </c>
      <c r="F50" s="112">
        <v>26.8</v>
      </c>
      <c r="G50" s="112">
        <v>26.8</v>
      </c>
      <c r="H50" s="113">
        <f t="shared" si="1"/>
        <v>1</v>
      </c>
    </row>
    <row r="51" spans="1:8" x14ac:dyDescent="0.3">
      <c r="A51" s="186">
        <v>16</v>
      </c>
      <c r="B51" s="194" t="s">
        <v>115</v>
      </c>
      <c r="C51" s="88" t="s">
        <v>9</v>
      </c>
      <c r="D51" s="87" t="s">
        <v>14</v>
      </c>
      <c r="E51" s="89" t="s">
        <v>14</v>
      </c>
      <c r="F51" s="112">
        <f>F52+F53</f>
        <v>40.4</v>
      </c>
      <c r="G51" s="112">
        <f>G52+G53</f>
        <v>40.4</v>
      </c>
      <c r="H51" s="113">
        <f t="shared" si="1"/>
        <v>1</v>
      </c>
    </row>
    <row r="52" spans="1:8" x14ac:dyDescent="0.3">
      <c r="A52" s="186"/>
      <c r="B52" s="194"/>
      <c r="C52" s="88" t="s">
        <v>88</v>
      </c>
      <c r="D52" s="87">
        <v>702</v>
      </c>
      <c r="E52" s="89" t="s">
        <v>64</v>
      </c>
      <c r="F52" s="112">
        <v>1.5</v>
      </c>
      <c r="G52" s="112">
        <v>1.5</v>
      </c>
      <c r="H52" s="113">
        <f t="shared" si="1"/>
        <v>1</v>
      </c>
    </row>
    <row r="53" spans="1:8" x14ac:dyDescent="0.3">
      <c r="A53" s="186"/>
      <c r="B53" s="194"/>
      <c r="C53" s="88" t="s">
        <v>89</v>
      </c>
      <c r="D53" s="87">
        <v>702</v>
      </c>
      <c r="E53" s="89" t="s">
        <v>64</v>
      </c>
      <c r="F53" s="112">
        <v>38.9</v>
      </c>
      <c r="G53" s="112">
        <v>38.9</v>
      </c>
      <c r="H53" s="113">
        <f t="shared" si="1"/>
        <v>1</v>
      </c>
    </row>
    <row r="54" spans="1:8" x14ac:dyDescent="0.3">
      <c r="A54" s="186">
        <v>17</v>
      </c>
      <c r="B54" s="194" t="s">
        <v>117</v>
      </c>
      <c r="C54" s="88" t="s">
        <v>9</v>
      </c>
      <c r="D54" s="87" t="s">
        <v>14</v>
      </c>
      <c r="E54" s="89" t="s">
        <v>14</v>
      </c>
      <c r="F54" s="112">
        <f>F55+F56</f>
        <v>1155.3</v>
      </c>
      <c r="G54" s="112">
        <f>G55+G56</f>
        <v>1155.3</v>
      </c>
      <c r="H54" s="113">
        <f t="shared" si="1"/>
        <v>1</v>
      </c>
    </row>
    <row r="55" spans="1:8" x14ac:dyDescent="0.3">
      <c r="A55" s="186"/>
      <c r="B55" s="194"/>
      <c r="C55" s="88" t="s">
        <v>88</v>
      </c>
      <c r="D55" s="87" t="s">
        <v>14</v>
      </c>
      <c r="E55" s="89" t="s">
        <v>14</v>
      </c>
      <c r="F55" s="112"/>
      <c r="G55" s="112"/>
      <c r="H55" s="113"/>
    </row>
    <row r="56" spans="1:8" x14ac:dyDescent="0.3">
      <c r="A56" s="186"/>
      <c r="B56" s="194"/>
      <c r="C56" s="88" t="s">
        <v>89</v>
      </c>
      <c r="D56" s="87">
        <v>702</v>
      </c>
      <c r="E56" s="89" t="s">
        <v>55</v>
      </c>
      <c r="F56" s="112">
        <v>1155.3</v>
      </c>
      <c r="G56" s="112">
        <v>1155.3</v>
      </c>
      <c r="H56" s="113">
        <f t="shared" si="1"/>
        <v>1</v>
      </c>
    </row>
    <row r="57" spans="1:8" ht="51" customHeight="1" x14ac:dyDescent="0.3">
      <c r="A57" s="186">
        <v>18</v>
      </c>
      <c r="B57" s="194" t="s">
        <v>118</v>
      </c>
      <c r="C57" s="88" t="s">
        <v>9</v>
      </c>
      <c r="D57" s="87" t="s">
        <v>14</v>
      </c>
      <c r="E57" s="89" t="s">
        <v>14</v>
      </c>
      <c r="F57" s="112">
        <f>F58+F59</f>
        <v>1000</v>
      </c>
      <c r="G57" s="112">
        <f>G58+G59</f>
        <v>1000</v>
      </c>
      <c r="H57" s="113">
        <f t="shared" si="1"/>
        <v>1</v>
      </c>
    </row>
    <row r="58" spans="1:8" ht="51" customHeight="1" x14ac:dyDescent="0.3">
      <c r="A58" s="186"/>
      <c r="B58" s="194"/>
      <c r="C58" s="88" t="s">
        <v>88</v>
      </c>
      <c r="D58" s="87" t="s">
        <v>14</v>
      </c>
      <c r="E58" s="89" t="s">
        <v>14</v>
      </c>
      <c r="F58" s="112"/>
      <c r="G58" s="112"/>
      <c r="H58" s="113"/>
    </row>
    <row r="59" spans="1:8" ht="51" customHeight="1" x14ac:dyDescent="0.3">
      <c r="A59" s="186"/>
      <c r="B59" s="194"/>
      <c r="C59" s="88" t="s">
        <v>89</v>
      </c>
      <c r="D59" s="87">
        <v>702</v>
      </c>
      <c r="E59" s="89" t="s">
        <v>58</v>
      </c>
      <c r="F59" s="112">
        <v>1000</v>
      </c>
      <c r="G59" s="112">
        <v>1000</v>
      </c>
      <c r="H59" s="113">
        <f t="shared" si="1"/>
        <v>1</v>
      </c>
    </row>
    <row r="60" spans="1:8" x14ac:dyDescent="0.3">
      <c r="A60" s="186">
        <v>19</v>
      </c>
      <c r="B60" s="195" t="s">
        <v>119</v>
      </c>
      <c r="C60" s="88" t="s">
        <v>9</v>
      </c>
      <c r="D60" s="87" t="s">
        <v>14</v>
      </c>
      <c r="E60" s="89" t="s">
        <v>14</v>
      </c>
      <c r="F60" s="112">
        <f>F61+F62</f>
        <v>0</v>
      </c>
      <c r="G60" s="112">
        <f>G61+G62</f>
        <v>0</v>
      </c>
      <c r="H60" s="113"/>
    </row>
    <row r="61" spans="1:8" x14ac:dyDescent="0.3">
      <c r="A61" s="186"/>
      <c r="B61" s="195"/>
      <c r="C61" s="88" t="s">
        <v>88</v>
      </c>
      <c r="D61" s="87" t="s">
        <v>14</v>
      </c>
      <c r="E61" s="89" t="s">
        <v>14</v>
      </c>
      <c r="F61" s="112"/>
      <c r="G61" s="112"/>
      <c r="H61" s="113"/>
    </row>
    <row r="62" spans="1:8" x14ac:dyDescent="0.3">
      <c r="A62" s="186"/>
      <c r="B62" s="195"/>
      <c r="C62" s="88" t="s">
        <v>89</v>
      </c>
      <c r="D62" s="87" t="s">
        <v>14</v>
      </c>
      <c r="E62" s="89" t="s">
        <v>14</v>
      </c>
      <c r="F62" s="112"/>
      <c r="G62" s="112"/>
      <c r="H62" s="113"/>
    </row>
  </sheetData>
  <mergeCells count="44">
    <mergeCell ref="A57:A59"/>
    <mergeCell ref="B57:B59"/>
    <mergeCell ref="A60:A62"/>
    <mergeCell ref="B60:B62"/>
    <mergeCell ref="A18:A20"/>
    <mergeCell ref="B18:B20"/>
    <mergeCell ref="A54:A56"/>
    <mergeCell ref="B54:B56"/>
    <mergeCell ref="B48:B50"/>
    <mergeCell ref="A48:A50"/>
    <mergeCell ref="A45:A47"/>
    <mergeCell ref="B45:B47"/>
    <mergeCell ref="A51:A53"/>
    <mergeCell ref="B51:B53"/>
    <mergeCell ref="A36:A38"/>
    <mergeCell ref="B36:B38"/>
    <mergeCell ref="A39:A41"/>
    <mergeCell ref="B39:B41"/>
    <mergeCell ref="A42:A44"/>
    <mergeCell ref="B42:B44"/>
    <mergeCell ref="A33:A35"/>
    <mergeCell ref="B33:B35"/>
    <mergeCell ref="A24:A26"/>
    <mergeCell ref="B24:B26"/>
    <mergeCell ref="A27:A29"/>
    <mergeCell ref="B27:B29"/>
    <mergeCell ref="A30:A32"/>
    <mergeCell ref="B30:B32"/>
    <mergeCell ref="A15:A17"/>
    <mergeCell ref="B15:B17"/>
    <mergeCell ref="A21:A23"/>
    <mergeCell ref="B21:B23"/>
    <mergeCell ref="A6:A8"/>
    <mergeCell ref="B6:B8"/>
    <mergeCell ref="A9:A11"/>
    <mergeCell ref="B9:B11"/>
    <mergeCell ref="A12:A14"/>
    <mergeCell ref="B12:B14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topLeftCell="A79" workbookViewId="0">
      <selection activeCell="B120" sqref="B120"/>
    </sheetView>
  </sheetViews>
  <sheetFormatPr defaultRowHeight="13.8" x14ac:dyDescent="0.25"/>
  <cols>
    <col min="1" max="1" width="3.77734375" style="3" bestFit="1" customWidth="1"/>
    <col min="2" max="2" width="54.5546875" style="3" customWidth="1"/>
    <col min="3" max="3" width="35.77734375" style="3" customWidth="1"/>
    <col min="4" max="5" width="14.109375" style="3" customWidth="1"/>
    <col min="6" max="6" width="8.88671875" style="91"/>
    <col min="7" max="256" width="8.88671875" style="3"/>
    <col min="257" max="257" width="47.88671875" style="3" bestFit="1" customWidth="1"/>
    <col min="258" max="258" width="35.77734375" style="3" customWidth="1"/>
    <col min="259" max="260" width="14.109375" style="3" customWidth="1"/>
    <col min="261" max="263" width="8.88671875" style="3"/>
    <col min="264" max="264" width="49.44140625" style="3" customWidth="1"/>
    <col min="265" max="512" width="8.88671875" style="3"/>
    <col min="513" max="513" width="47.88671875" style="3" bestFit="1" customWidth="1"/>
    <col min="514" max="514" width="35.77734375" style="3" customWidth="1"/>
    <col min="515" max="516" width="14.109375" style="3" customWidth="1"/>
    <col min="517" max="519" width="8.88671875" style="3"/>
    <col min="520" max="520" width="49.44140625" style="3" customWidth="1"/>
    <col min="521" max="768" width="8.88671875" style="3"/>
    <col min="769" max="769" width="47.88671875" style="3" bestFit="1" customWidth="1"/>
    <col min="770" max="770" width="35.77734375" style="3" customWidth="1"/>
    <col min="771" max="772" width="14.109375" style="3" customWidth="1"/>
    <col min="773" max="775" width="8.88671875" style="3"/>
    <col min="776" max="776" width="49.44140625" style="3" customWidth="1"/>
    <col min="777" max="1024" width="8.88671875" style="3"/>
    <col min="1025" max="1025" width="47.88671875" style="3" bestFit="1" customWidth="1"/>
    <col min="1026" max="1026" width="35.77734375" style="3" customWidth="1"/>
    <col min="1027" max="1028" width="14.109375" style="3" customWidth="1"/>
    <col min="1029" max="1031" width="8.88671875" style="3"/>
    <col min="1032" max="1032" width="49.44140625" style="3" customWidth="1"/>
    <col min="1033" max="1280" width="8.88671875" style="3"/>
    <col min="1281" max="1281" width="47.88671875" style="3" bestFit="1" customWidth="1"/>
    <col min="1282" max="1282" width="35.77734375" style="3" customWidth="1"/>
    <col min="1283" max="1284" width="14.109375" style="3" customWidth="1"/>
    <col min="1285" max="1287" width="8.88671875" style="3"/>
    <col min="1288" max="1288" width="49.44140625" style="3" customWidth="1"/>
    <col min="1289" max="1536" width="8.88671875" style="3"/>
    <col min="1537" max="1537" width="47.88671875" style="3" bestFit="1" customWidth="1"/>
    <col min="1538" max="1538" width="35.77734375" style="3" customWidth="1"/>
    <col min="1539" max="1540" width="14.109375" style="3" customWidth="1"/>
    <col min="1541" max="1543" width="8.88671875" style="3"/>
    <col min="1544" max="1544" width="49.44140625" style="3" customWidth="1"/>
    <col min="1545" max="1792" width="8.88671875" style="3"/>
    <col min="1793" max="1793" width="47.88671875" style="3" bestFit="1" customWidth="1"/>
    <col min="1794" max="1794" width="35.77734375" style="3" customWidth="1"/>
    <col min="1795" max="1796" width="14.109375" style="3" customWidth="1"/>
    <col min="1797" max="1799" width="8.88671875" style="3"/>
    <col min="1800" max="1800" width="49.44140625" style="3" customWidth="1"/>
    <col min="1801" max="2048" width="8.88671875" style="3"/>
    <col min="2049" max="2049" width="47.88671875" style="3" bestFit="1" customWidth="1"/>
    <col min="2050" max="2050" width="35.77734375" style="3" customWidth="1"/>
    <col min="2051" max="2052" width="14.109375" style="3" customWidth="1"/>
    <col min="2053" max="2055" width="8.88671875" style="3"/>
    <col min="2056" max="2056" width="49.44140625" style="3" customWidth="1"/>
    <col min="2057" max="2304" width="8.88671875" style="3"/>
    <col min="2305" max="2305" width="47.88671875" style="3" bestFit="1" customWidth="1"/>
    <col min="2306" max="2306" width="35.77734375" style="3" customWidth="1"/>
    <col min="2307" max="2308" width="14.109375" style="3" customWidth="1"/>
    <col min="2309" max="2311" width="8.88671875" style="3"/>
    <col min="2312" max="2312" width="49.44140625" style="3" customWidth="1"/>
    <col min="2313" max="2560" width="8.88671875" style="3"/>
    <col min="2561" max="2561" width="47.88671875" style="3" bestFit="1" customWidth="1"/>
    <col min="2562" max="2562" width="35.77734375" style="3" customWidth="1"/>
    <col min="2563" max="2564" width="14.109375" style="3" customWidth="1"/>
    <col min="2565" max="2567" width="8.88671875" style="3"/>
    <col min="2568" max="2568" width="49.44140625" style="3" customWidth="1"/>
    <col min="2569" max="2816" width="8.88671875" style="3"/>
    <col min="2817" max="2817" width="47.88671875" style="3" bestFit="1" customWidth="1"/>
    <col min="2818" max="2818" width="35.77734375" style="3" customWidth="1"/>
    <col min="2819" max="2820" width="14.109375" style="3" customWidth="1"/>
    <col min="2821" max="2823" width="8.88671875" style="3"/>
    <col min="2824" max="2824" width="49.44140625" style="3" customWidth="1"/>
    <col min="2825" max="3072" width="8.88671875" style="3"/>
    <col min="3073" max="3073" width="47.88671875" style="3" bestFit="1" customWidth="1"/>
    <col min="3074" max="3074" width="35.77734375" style="3" customWidth="1"/>
    <col min="3075" max="3076" width="14.109375" style="3" customWidth="1"/>
    <col min="3077" max="3079" width="8.88671875" style="3"/>
    <col min="3080" max="3080" width="49.44140625" style="3" customWidth="1"/>
    <col min="3081" max="3328" width="8.88671875" style="3"/>
    <col min="3329" max="3329" width="47.88671875" style="3" bestFit="1" customWidth="1"/>
    <col min="3330" max="3330" width="35.77734375" style="3" customWidth="1"/>
    <col min="3331" max="3332" width="14.109375" style="3" customWidth="1"/>
    <col min="3333" max="3335" width="8.88671875" style="3"/>
    <col min="3336" max="3336" width="49.44140625" style="3" customWidth="1"/>
    <col min="3337" max="3584" width="8.88671875" style="3"/>
    <col min="3585" max="3585" width="47.88671875" style="3" bestFit="1" customWidth="1"/>
    <col min="3586" max="3586" width="35.77734375" style="3" customWidth="1"/>
    <col min="3587" max="3588" width="14.109375" style="3" customWidth="1"/>
    <col min="3589" max="3591" width="8.88671875" style="3"/>
    <col min="3592" max="3592" width="49.44140625" style="3" customWidth="1"/>
    <col min="3593" max="3840" width="8.88671875" style="3"/>
    <col min="3841" max="3841" width="47.88671875" style="3" bestFit="1" customWidth="1"/>
    <col min="3842" max="3842" width="35.77734375" style="3" customWidth="1"/>
    <col min="3843" max="3844" width="14.109375" style="3" customWidth="1"/>
    <col min="3845" max="3847" width="8.88671875" style="3"/>
    <col min="3848" max="3848" width="49.44140625" style="3" customWidth="1"/>
    <col min="3849" max="4096" width="8.88671875" style="3"/>
    <col min="4097" max="4097" width="47.88671875" style="3" bestFit="1" customWidth="1"/>
    <col min="4098" max="4098" width="35.77734375" style="3" customWidth="1"/>
    <col min="4099" max="4100" width="14.109375" style="3" customWidth="1"/>
    <col min="4101" max="4103" width="8.88671875" style="3"/>
    <col min="4104" max="4104" width="49.44140625" style="3" customWidth="1"/>
    <col min="4105" max="4352" width="8.88671875" style="3"/>
    <col min="4353" max="4353" width="47.88671875" style="3" bestFit="1" customWidth="1"/>
    <col min="4354" max="4354" width="35.77734375" style="3" customWidth="1"/>
    <col min="4355" max="4356" width="14.109375" style="3" customWidth="1"/>
    <col min="4357" max="4359" width="8.88671875" style="3"/>
    <col min="4360" max="4360" width="49.44140625" style="3" customWidth="1"/>
    <col min="4361" max="4608" width="8.88671875" style="3"/>
    <col min="4609" max="4609" width="47.88671875" style="3" bestFit="1" customWidth="1"/>
    <col min="4610" max="4610" width="35.77734375" style="3" customWidth="1"/>
    <col min="4611" max="4612" width="14.109375" style="3" customWidth="1"/>
    <col min="4613" max="4615" width="8.88671875" style="3"/>
    <col min="4616" max="4616" width="49.44140625" style="3" customWidth="1"/>
    <col min="4617" max="4864" width="8.88671875" style="3"/>
    <col min="4865" max="4865" width="47.88671875" style="3" bestFit="1" customWidth="1"/>
    <col min="4866" max="4866" width="35.77734375" style="3" customWidth="1"/>
    <col min="4867" max="4868" width="14.109375" style="3" customWidth="1"/>
    <col min="4869" max="4871" width="8.88671875" style="3"/>
    <col min="4872" max="4872" width="49.44140625" style="3" customWidth="1"/>
    <col min="4873" max="5120" width="8.88671875" style="3"/>
    <col min="5121" max="5121" width="47.88671875" style="3" bestFit="1" customWidth="1"/>
    <col min="5122" max="5122" width="35.77734375" style="3" customWidth="1"/>
    <col min="5123" max="5124" width="14.109375" style="3" customWidth="1"/>
    <col min="5125" max="5127" width="8.88671875" style="3"/>
    <col min="5128" max="5128" width="49.44140625" style="3" customWidth="1"/>
    <col min="5129" max="5376" width="8.88671875" style="3"/>
    <col min="5377" max="5377" width="47.88671875" style="3" bestFit="1" customWidth="1"/>
    <col min="5378" max="5378" width="35.77734375" style="3" customWidth="1"/>
    <col min="5379" max="5380" width="14.109375" style="3" customWidth="1"/>
    <col min="5381" max="5383" width="8.88671875" style="3"/>
    <col min="5384" max="5384" width="49.44140625" style="3" customWidth="1"/>
    <col min="5385" max="5632" width="8.88671875" style="3"/>
    <col min="5633" max="5633" width="47.88671875" style="3" bestFit="1" customWidth="1"/>
    <col min="5634" max="5634" width="35.77734375" style="3" customWidth="1"/>
    <col min="5635" max="5636" width="14.109375" style="3" customWidth="1"/>
    <col min="5637" max="5639" width="8.88671875" style="3"/>
    <col min="5640" max="5640" width="49.44140625" style="3" customWidth="1"/>
    <col min="5641" max="5888" width="8.88671875" style="3"/>
    <col min="5889" max="5889" width="47.88671875" style="3" bestFit="1" customWidth="1"/>
    <col min="5890" max="5890" width="35.77734375" style="3" customWidth="1"/>
    <col min="5891" max="5892" width="14.109375" style="3" customWidth="1"/>
    <col min="5893" max="5895" width="8.88671875" style="3"/>
    <col min="5896" max="5896" width="49.44140625" style="3" customWidth="1"/>
    <col min="5897" max="6144" width="8.88671875" style="3"/>
    <col min="6145" max="6145" width="47.88671875" style="3" bestFit="1" customWidth="1"/>
    <col min="6146" max="6146" width="35.77734375" style="3" customWidth="1"/>
    <col min="6147" max="6148" width="14.109375" style="3" customWidth="1"/>
    <col min="6149" max="6151" width="8.88671875" style="3"/>
    <col min="6152" max="6152" width="49.44140625" style="3" customWidth="1"/>
    <col min="6153" max="6400" width="8.88671875" style="3"/>
    <col min="6401" max="6401" width="47.88671875" style="3" bestFit="1" customWidth="1"/>
    <col min="6402" max="6402" width="35.77734375" style="3" customWidth="1"/>
    <col min="6403" max="6404" width="14.109375" style="3" customWidth="1"/>
    <col min="6405" max="6407" width="8.88671875" style="3"/>
    <col min="6408" max="6408" width="49.44140625" style="3" customWidth="1"/>
    <col min="6409" max="6656" width="8.88671875" style="3"/>
    <col min="6657" max="6657" width="47.88671875" style="3" bestFit="1" customWidth="1"/>
    <col min="6658" max="6658" width="35.77734375" style="3" customWidth="1"/>
    <col min="6659" max="6660" width="14.109375" style="3" customWidth="1"/>
    <col min="6661" max="6663" width="8.88671875" style="3"/>
    <col min="6664" max="6664" width="49.44140625" style="3" customWidth="1"/>
    <col min="6665" max="6912" width="8.88671875" style="3"/>
    <col min="6913" max="6913" width="47.88671875" style="3" bestFit="1" customWidth="1"/>
    <col min="6914" max="6914" width="35.77734375" style="3" customWidth="1"/>
    <col min="6915" max="6916" width="14.109375" style="3" customWidth="1"/>
    <col min="6917" max="6919" width="8.88671875" style="3"/>
    <col min="6920" max="6920" width="49.44140625" style="3" customWidth="1"/>
    <col min="6921" max="7168" width="8.88671875" style="3"/>
    <col min="7169" max="7169" width="47.88671875" style="3" bestFit="1" customWidth="1"/>
    <col min="7170" max="7170" width="35.77734375" style="3" customWidth="1"/>
    <col min="7171" max="7172" width="14.109375" style="3" customWidth="1"/>
    <col min="7173" max="7175" width="8.88671875" style="3"/>
    <col min="7176" max="7176" width="49.44140625" style="3" customWidth="1"/>
    <col min="7177" max="7424" width="8.88671875" style="3"/>
    <col min="7425" max="7425" width="47.88671875" style="3" bestFit="1" customWidth="1"/>
    <col min="7426" max="7426" width="35.77734375" style="3" customWidth="1"/>
    <col min="7427" max="7428" width="14.109375" style="3" customWidth="1"/>
    <col min="7429" max="7431" width="8.88671875" style="3"/>
    <col min="7432" max="7432" width="49.44140625" style="3" customWidth="1"/>
    <col min="7433" max="7680" width="8.88671875" style="3"/>
    <col min="7681" max="7681" width="47.88671875" style="3" bestFit="1" customWidth="1"/>
    <col min="7682" max="7682" width="35.77734375" style="3" customWidth="1"/>
    <col min="7683" max="7684" width="14.109375" style="3" customWidth="1"/>
    <col min="7685" max="7687" width="8.88671875" style="3"/>
    <col min="7688" max="7688" width="49.44140625" style="3" customWidth="1"/>
    <col min="7689" max="7936" width="8.88671875" style="3"/>
    <col min="7937" max="7937" width="47.88671875" style="3" bestFit="1" customWidth="1"/>
    <col min="7938" max="7938" width="35.77734375" style="3" customWidth="1"/>
    <col min="7939" max="7940" width="14.109375" style="3" customWidth="1"/>
    <col min="7941" max="7943" width="8.88671875" style="3"/>
    <col min="7944" max="7944" width="49.44140625" style="3" customWidth="1"/>
    <col min="7945" max="8192" width="8.88671875" style="3"/>
    <col min="8193" max="8193" width="47.88671875" style="3" bestFit="1" customWidth="1"/>
    <col min="8194" max="8194" width="35.77734375" style="3" customWidth="1"/>
    <col min="8195" max="8196" width="14.109375" style="3" customWidth="1"/>
    <col min="8197" max="8199" width="8.88671875" style="3"/>
    <col min="8200" max="8200" width="49.44140625" style="3" customWidth="1"/>
    <col min="8201" max="8448" width="8.88671875" style="3"/>
    <col min="8449" max="8449" width="47.88671875" style="3" bestFit="1" customWidth="1"/>
    <col min="8450" max="8450" width="35.77734375" style="3" customWidth="1"/>
    <col min="8451" max="8452" width="14.109375" style="3" customWidth="1"/>
    <col min="8453" max="8455" width="8.88671875" style="3"/>
    <col min="8456" max="8456" width="49.44140625" style="3" customWidth="1"/>
    <col min="8457" max="8704" width="8.88671875" style="3"/>
    <col min="8705" max="8705" width="47.88671875" style="3" bestFit="1" customWidth="1"/>
    <col min="8706" max="8706" width="35.77734375" style="3" customWidth="1"/>
    <col min="8707" max="8708" width="14.109375" style="3" customWidth="1"/>
    <col min="8709" max="8711" width="8.88671875" style="3"/>
    <col min="8712" max="8712" width="49.44140625" style="3" customWidth="1"/>
    <col min="8713" max="8960" width="8.88671875" style="3"/>
    <col min="8961" max="8961" width="47.88671875" style="3" bestFit="1" customWidth="1"/>
    <col min="8962" max="8962" width="35.77734375" style="3" customWidth="1"/>
    <col min="8963" max="8964" width="14.109375" style="3" customWidth="1"/>
    <col min="8965" max="8967" width="8.88671875" style="3"/>
    <col min="8968" max="8968" width="49.44140625" style="3" customWidth="1"/>
    <col min="8969" max="9216" width="8.88671875" style="3"/>
    <col min="9217" max="9217" width="47.88671875" style="3" bestFit="1" customWidth="1"/>
    <col min="9218" max="9218" width="35.77734375" style="3" customWidth="1"/>
    <col min="9219" max="9220" width="14.109375" style="3" customWidth="1"/>
    <col min="9221" max="9223" width="8.88671875" style="3"/>
    <col min="9224" max="9224" width="49.44140625" style="3" customWidth="1"/>
    <col min="9225" max="9472" width="8.88671875" style="3"/>
    <col min="9473" max="9473" width="47.88671875" style="3" bestFit="1" customWidth="1"/>
    <col min="9474" max="9474" width="35.77734375" style="3" customWidth="1"/>
    <col min="9475" max="9476" width="14.109375" style="3" customWidth="1"/>
    <col min="9477" max="9479" width="8.88671875" style="3"/>
    <col min="9480" max="9480" width="49.44140625" style="3" customWidth="1"/>
    <col min="9481" max="9728" width="8.88671875" style="3"/>
    <col min="9729" max="9729" width="47.88671875" style="3" bestFit="1" customWidth="1"/>
    <col min="9730" max="9730" width="35.77734375" style="3" customWidth="1"/>
    <col min="9731" max="9732" width="14.109375" style="3" customWidth="1"/>
    <col min="9733" max="9735" width="8.88671875" style="3"/>
    <col min="9736" max="9736" width="49.44140625" style="3" customWidth="1"/>
    <col min="9737" max="9984" width="8.88671875" style="3"/>
    <col min="9985" max="9985" width="47.88671875" style="3" bestFit="1" customWidth="1"/>
    <col min="9986" max="9986" width="35.77734375" style="3" customWidth="1"/>
    <col min="9987" max="9988" width="14.109375" style="3" customWidth="1"/>
    <col min="9989" max="9991" width="8.88671875" style="3"/>
    <col min="9992" max="9992" width="49.44140625" style="3" customWidth="1"/>
    <col min="9993" max="10240" width="8.88671875" style="3"/>
    <col min="10241" max="10241" width="47.88671875" style="3" bestFit="1" customWidth="1"/>
    <col min="10242" max="10242" width="35.77734375" style="3" customWidth="1"/>
    <col min="10243" max="10244" width="14.109375" style="3" customWidth="1"/>
    <col min="10245" max="10247" width="8.88671875" style="3"/>
    <col min="10248" max="10248" width="49.44140625" style="3" customWidth="1"/>
    <col min="10249" max="10496" width="8.88671875" style="3"/>
    <col min="10497" max="10497" width="47.88671875" style="3" bestFit="1" customWidth="1"/>
    <col min="10498" max="10498" width="35.77734375" style="3" customWidth="1"/>
    <col min="10499" max="10500" width="14.109375" style="3" customWidth="1"/>
    <col min="10501" max="10503" width="8.88671875" style="3"/>
    <col min="10504" max="10504" width="49.44140625" style="3" customWidth="1"/>
    <col min="10505" max="10752" width="8.88671875" style="3"/>
    <col min="10753" max="10753" width="47.88671875" style="3" bestFit="1" customWidth="1"/>
    <col min="10754" max="10754" width="35.77734375" style="3" customWidth="1"/>
    <col min="10755" max="10756" width="14.109375" style="3" customWidth="1"/>
    <col min="10757" max="10759" width="8.88671875" style="3"/>
    <col min="10760" max="10760" width="49.44140625" style="3" customWidth="1"/>
    <col min="10761" max="11008" width="8.88671875" style="3"/>
    <col min="11009" max="11009" width="47.88671875" style="3" bestFit="1" customWidth="1"/>
    <col min="11010" max="11010" width="35.77734375" style="3" customWidth="1"/>
    <col min="11011" max="11012" width="14.109375" style="3" customWidth="1"/>
    <col min="11013" max="11015" width="8.88671875" style="3"/>
    <col min="11016" max="11016" width="49.44140625" style="3" customWidth="1"/>
    <col min="11017" max="11264" width="8.88671875" style="3"/>
    <col min="11265" max="11265" width="47.88671875" style="3" bestFit="1" customWidth="1"/>
    <col min="11266" max="11266" width="35.77734375" style="3" customWidth="1"/>
    <col min="11267" max="11268" width="14.109375" style="3" customWidth="1"/>
    <col min="11269" max="11271" width="8.88671875" style="3"/>
    <col min="11272" max="11272" width="49.44140625" style="3" customWidth="1"/>
    <col min="11273" max="11520" width="8.88671875" style="3"/>
    <col min="11521" max="11521" width="47.88671875" style="3" bestFit="1" customWidth="1"/>
    <col min="11522" max="11522" width="35.77734375" style="3" customWidth="1"/>
    <col min="11523" max="11524" width="14.109375" style="3" customWidth="1"/>
    <col min="11525" max="11527" width="8.88671875" style="3"/>
    <col min="11528" max="11528" width="49.44140625" style="3" customWidth="1"/>
    <col min="11529" max="11776" width="8.88671875" style="3"/>
    <col min="11777" max="11777" width="47.88671875" style="3" bestFit="1" customWidth="1"/>
    <col min="11778" max="11778" width="35.77734375" style="3" customWidth="1"/>
    <col min="11779" max="11780" width="14.109375" style="3" customWidth="1"/>
    <col min="11781" max="11783" width="8.88671875" style="3"/>
    <col min="11784" max="11784" width="49.44140625" style="3" customWidth="1"/>
    <col min="11785" max="12032" width="8.88671875" style="3"/>
    <col min="12033" max="12033" width="47.88671875" style="3" bestFit="1" customWidth="1"/>
    <col min="12034" max="12034" width="35.77734375" style="3" customWidth="1"/>
    <col min="12035" max="12036" width="14.109375" style="3" customWidth="1"/>
    <col min="12037" max="12039" width="8.88671875" style="3"/>
    <col min="12040" max="12040" width="49.44140625" style="3" customWidth="1"/>
    <col min="12041" max="12288" width="8.88671875" style="3"/>
    <col min="12289" max="12289" width="47.88671875" style="3" bestFit="1" customWidth="1"/>
    <col min="12290" max="12290" width="35.77734375" style="3" customWidth="1"/>
    <col min="12291" max="12292" width="14.109375" style="3" customWidth="1"/>
    <col min="12293" max="12295" width="8.88671875" style="3"/>
    <col min="12296" max="12296" width="49.44140625" style="3" customWidth="1"/>
    <col min="12297" max="12544" width="8.88671875" style="3"/>
    <col min="12545" max="12545" width="47.88671875" style="3" bestFit="1" customWidth="1"/>
    <col min="12546" max="12546" width="35.77734375" style="3" customWidth="1"/>
    <col min="12547" max="12548" width="14.109375" style="3" customWidth="1"/>
    <col min="12549" max="12551" width="8.88671875" style="3"/>
    <col min="12552" max="12552" width="49.44140625" style="3" customWidth="1"/>
    <col min="12553" max="12800" width="8.88671875" style="3"/>
    <col min="12801" max="12801" width="47.88671875" style="3" bestFit="1" customWidth="1"/>
    <col min="12802" max="12802" width="35.77734375" style="3" customWidth="1"/>
    <col min="12803" max="12804" width="14.109375" style="3" customWidth="1"/>
    <col min="12805" max="12807" width="8.88671875" style="3"/>
    <col min="12808" max="12808" width="49.44140625" style="3" customWidth="1"/>
    <col min="12809" max="13056" width="8.88671875" style="3"/>
    <col min="13057" max="13057" width="47.88671875" style="3" bestFit="1" customWidth="1"/>
    <col min="13058" max="13058" width="35.77734375" style="3" customWidth="1"/>
    <col min="13059" max="13060" width="14.109375" style="3" customWidth="1"/>
    <col min="13061" max="13063" width="8.88671875" style="3"/>
    <col min="13064" max="13064" width="49.44140625" style="3" customWidth="1"/>
    <col min="13065" max="13312" width="8.88671875" style="3"/>
    <col min="13313" max="13313" width="47.88671875" style="3" bestFit="1" customWidth="1"/>
    <col min="13314" max="13314" width="35.77734375" style="3" customWidth="1"/>
    <col min="13315" max="13316" width="14.109375" style="3" customWidth="1"/>
    <col min="13317" max="13319" width="8.88671875" style="3"/>
    <col min="13320" max="13320" width="49.44140625" style="3" customWidth="1"/>
    <col min="13321" max="13568" width="8.88671875" style="3"/>
    <col min="13569" max="13569" width="47.88671875" style="3" bestFit="1" customWidth="1"/>
    <col min="13570" max="13570" width="35.77734375" style="3" customWidth="1"/>
    <col min="13571" max="13572" width="14.109375" style="3" customWidth="1"/>
    <col min="13573" max="13575" width="8.88671875" style="3"/>
    <col min="13576" max="13576" width="49.44140625" style="3" customWidth="1"/>
    <col min="13577" max="13824" width="8.88671875" style="3"/>
    <col min="13825" max="13825" width="47.88671875" style="3" bestFit="1" customWidth="1"/>
    <col min="13826" max="13826" width="35.77734375" style="3" customWidth="1"/>
    <col min="13827" max="13828" width="14.109375" style="3" customWidth="1"/>
    <col min="13829" max="13831" width="8.88671875" style="3"/>
    <col min="13832" max="13832" width="49.44140625" style="3" customWidth="1"/>
    <col min="13833" max="14080" width="8.88671875" style="3"/>
    <col min="14081" max="14081" width="47.88671875" style="3" bestFit="1" customWidth="1"/>
    <col min="14082" max="14082" width="35.77734375" style="3" customWidth="1"/>
    <col min="14083" max="14084" width="14.109375" style="3" customWidth="1"/>
    <col min="14085" max="14087" width="8.88671875" style="3"/>
    <col min="14088" max="14088" width="49.44140625" style="3" customWidth="1"/>
    <col min="14089" max="14336" width="8.88671875" style="3"/>
    <col min="14337" max="14337" width="47.88671875" style="3" bestFit="1" customWidth="1"/>
    <col min="14338" max="14338" width="35.77734375" style="3" customWidth="1"/>
    <col min="14339" max="14340" width="14.109375" style="3" customWidth="1"/>
    <col min="14341" max="14343" width="8.88671875" style="3"/>
    <col min="14344" max="14344" width="49.44140625" style="3" customWidth="1"/>
    <col min="14345" max="14592" width="8.88671875" style="3"/>
    <col min="14593" max="14593" width="47.88671875" style="3" bestFit="1" customWidth="1"/>
    <col min="14594" max="14594" width="35.77734375" style="3" customWidth="1"/>
    <col min="14595" max="14596" width="14.109375" style="3" customWidth="1"/>
    <col min="14597" max="14599" width="8.88671875" style="3"/>
    <col min="14600" max="14600" width="49.44140625" style="3" customWidth="1"/>
    <col min="14601" max="14848" width="8.88671875" style="3"/>
    <col min="14849" max="14849" width="47.88671875" style="3" bestFit="1" customWidth="1"/>
    <col min="14850" max="14850" width="35.77734375" style="3" customWidth="1"/>
    <col min="14851" max="14852" width="14.109375" style="3" customWidth="1"/>
    <col min="14853" max="14855" width="8.88671875" style="3"/>
    <col min="14856" max="14856" width="49.44140625" style="3" customWidth="1"/>
    <col min="14857" max="15104" width="8.88671875" style="3"/>
    <col min="15105" max="15105" width="47.88671875" style="3" bestFit="1" customWidth="1"/>
    <col min="15106" max="15106" width="35.77734375" style="3" customWidth="1"/>
    <col min="15107" max="15108" width="14.109375" style="3" customWidth="1"/>
    <col min="15109" max="15111" width="8.88671875" style="3"/>
    <col min="15112" max="15112" width="49.44140625" style="3" customWidth="1"/>
    <col min="15113" max="15360" width="8.88671875" style="3"/>
    <col min="15361" max="15361" width="47.88671875" style="3" bestFit="1" customWidth="1"/>
    <col min="15362" max="15362" width="35.77734375" style="3" customWidth="1"/>
    <col min="15363" max="15364" width="14.109375" style="3" customWidth="1"/>
    <col min="15365" max="15367" width="8.88671875" style="3"/>
    <col min="15368" max="15368" width="49.44140625" style="3" customWidth="1"/>
    <col min="15369" max="15616" width="8.88671875" style="3"/>
    <col min="15617" max="15617" width="47.88671875" style="3" bestFit="1" customWidth="1"/>
    <col min="15618" max="15618" width="35.77734375" style="3" customWidth="1"/>
    <col min="15619" max="15620" width="14.109375" style="3" customWidth="1"/>
    <col min="15621" max="15623" width="8.88671875" style="3"/>
    <col min="15624" max="15624" width="49.44140625" style="3" customWidth="1"/>
    <col min="15625" max="15872" width="8.88671875" style="3"/>
    <col min="15873" max="15873" width="47.88671875" style="3" bestFit="1" customWidth="1"/>
    <col min="15874" max="15874" width="35.77734375" style="3" customWidth="1"/>
    <col min="15875" max="15876" width="14.109375" style="3" customWidth="1"/>
    <col min="15877" max="15879" width="8.88671875" style="3"/>
    <col min="15880" max="15880" width="49.44140625" style="3" customWidth="1"/>
    <col min="15881" max="16128" width="8.88671875" style="3"/>
    <col min="16129" max="16129" width="47.88671875" style="3" bestFit="1" customWidth="1"/>
    <col min="16130" max="16130" width="35.77734375" style="3" customWidth="1"/>
    <col min="16131" max="16132" width="14.109375" style="3" customWidth="1"/>
    <col min="16133" max="16135" width="8.88671875" style="3"/>
    <col min="16136" max="16136" width="49.44140625" style="3" customWidth="1"/>
    <col min="16137" max="16384" width="8.88671875" style="3"/>
  </cols>
  <sheetData>
    <row r="1" spans="1:9" x14ac:dyDescent="0.25">
      <c r="A1" s="182" t="s">
        <v>82</v>
      </c>
      <c r="B1" s="182"/>
      <c r="C1" s="182"/>
      <c r="D1" s="182"/>
      <c r="E1" s="182"/>
      <c r="F1" s="90"/>
      <c r="G1" s="83"/>
      <c r="H1" s="83"/>
      <c r="I1" s="83"/>
    </row>
    <row r="2" spans="1:9" ht="30.75" customHeight="1" x14ac:dyDescent="0.25">
      <c r="A2" s="200" t="s">
        <v>124</v>
      </c>
      <c r="B2" s="200"/>
      <c r="C2" s="200"/>
      <c r="D2" s="200"/>
      <c r="E2" s="200"/>
      <c r="F2" s="84"/>
      <c r="G2" s="84"/>
      <c r="H2" s="84"/>
      <c r="I2" s="84"/>
    </row>
    <row r="3" spans="1:9" x14ac:dyDescent="0.25">
      <c r="A3" s="184" t="s">
        <v>83</v>
      </c>
      <c r="B3" s="184" t="s">
        <v>2</v>
      </c>
      <c r="C3" s="184" t="s">
        <v>84</v>
      </c>
      <c r="D3" s="185" t="s">
        <v>90</v>
      </c>
      <c r="E3" s="185"/>
      <c r="G3" s="91"/>
      <c r="H3" s="91"/>
      <c r="I3" s="91"/>
    </row>
    <row r="4" spans="1:9" ht="41.4" x14ac:dyDescent="0.25">
      <c r="A4" s="184"/>
      <c r="B4" s="184"/>
      <c r="C4" s="184"/>
      <c r="D4" s="85" t="s">
        <v>91</v>
      </c>
      <c r="E4" s="85" t="s">
        <v>92</v>
      </c>
    </row>
    <row r="5" spans="1:9" x14ac:dyDescent="0.25">
      <c r="A5" s="85">
        <v>1</v>
      </c>
      <c r="B5" s="85">
        <v>2</v>
      </c>
      <c r="C5" s="85">
        <v>3</v>
      </c>
      <c r="D5" s="85">
        <v>4</v>
      </c>
      <c r="E5" s="85">
        <v>5</v>
      </c>
    </row>
    <row r="6" spans="1:9" s="103" customFormat="1" ht="14.4" customHeight="1" x14ac:dyDescent="0.25">
      <c r="A6" s="201">
        <v>1</v>
      </c>
      <c r="B6" s="202" t="s">
        <v>101</v>
      </c>
      <c r="C6" s="86" t="s">
        <v>9</v>
      </c>
      <c r="D6" s="101">
        <f>D12+D36+D60</f>
        <v>73348.400000000009</v>
      </c>
      <c r="E6" s="101">
        <f>E12+E36+E60</f>
        <v>73347.8</v>
      </c>
      <c r="F6" s="102"/>
    </row>
    <row r="7" spans="1:9" s="103" customFormat="1" x14ac:dyDescent="0.25">
      <c r="A7" s="201"/>
      <c r="B7" s="203"/>
      <c r="C7" s="86" t="s">
        <v>93</v>
      </c>
      <c r="D7" s="101">
        <f t="shared" ref="D7:E7" si="0">D13+D37+D61</f>
        <v>5.4</v>
      </c>
      <c r="E7" s="101">
        <f t="shared" si="0"/>
        <v>5.4</v>
      </c>
      <c r="F7" s="102"/>
    </row>
    <row r="8" spans="1:9" s="103" customFormat="1" x14ac:dyDescent="0.25">
      <c r="A8" s="201"/>
      <c r="B8" s="203"/>
      <c r="C8" s="86" t="s">
        <v>94</v>
      </c>
      <c r="D8" s="101">
        <f t="shared" ref="D8:E8" si="1">D14+D38+D62</f>
        <v>7718.4000000000005</v>
      </c>
      <c r="E8" s="101">
        <f t="shared" si="1"/>
        <v>7718.4000000000005</v>
      </c>
      <c r="F8" s="102"/>
    </row>
    <row r="9" spans="1:9" s="103" customFormat="1" ht="14.4" customHeight="1" x14ac:dyDescent="0.25">
      <c r="A9" s="201"/>
      <c r="B9" s="203"/>
      <c r="C9" s="92" t="s">
        <v>95</v>
      </c>
      <c r="D9" s="101">
        <f t="shared" ref="D9:E9" si="2">D15+D39+D63</f>
        <v>65624.600000000006</v>
      </c>
      <c r="E9" s="101">
        <f t="shared" si="2"/>
        <v>65624</v>
      </c>
      <c r="F9" s="102"/>
    </row>
    <row r="10" spans="1:9" s="103" customFormat="1" x14ac:dyDescent="0.25">
      <c r="A10" s="201"/>
      <c r="B10" s="203"/>
      <c r="C10" s="92" t="s">
        <v>96</v>
      </c>
      <c r="D10" s="101">
        <f t="shared" ref="D10:E10" si="3">D16+D40+D64</f>
        <v>0</v>
      </c>
      <c r="E10" s="101">
        <f t="shared" si="3"/>
        <v>0</v>
      </c>
      <c r="F10" s="102"/>
    </row>
    <row r="11" spans="1:9" s="103" customFormat="1" x14ac:dyDescent="0.25">
      <c r="A11" s="201"/>
      <c r="B11" s="204"/>
      <c r="C11" s="92" t="s">
        <v>97</v>
      </c>
      <c r="D11" s="101">
        <f t="shared" ref="D11:E11" si="4">D17+D41+D65</f>
        <v>0</v>
      </c>
      <c r="E11" s="101">
        <f t="shared" si="4"/>
        <v>0</v>
      </c>
      <c r="F11" s="102"/>
    </row>
    <row r="12" spans="1:9" s="106" customFormat="1" ht="14.4" customHeight="1" x14ac:dyDescent="0.3">
      <c r="A12" s="205">
        <v>2</v>
      </c>
      <c r="B12" s="206" t="s">
        <v>103</v>
      </c>
      <c r="C12" s="93" t="s">
        <v>9</v>
      </c>
      <c r="D12" s="104">
        <f>D18+D24+D30</f>
        <v>300</v>
      </c>
      <c r="E12" s="104">
        <f>E18+E24+E30</f>
        <v>299.39999999999998</v>
      </c>
      <c r="F12" s="105"/>
    </row>
    <row r="13" spans="1:9" s="106" customFormat="1" ht="14.4" x14ac:dyDescent="0.3">
      <c r="A13" s="205"/>
      <c r="B13" s="206"/>
      <c r="C13" s="93" t="s">
        <v>93</v>
      </c>
      <c r="D13" s="104">
        <f t="shared" ref="D13:E13" si="5">D19+D25+D31</f>
        <v>0</v>
      </c>
      <c r="E13" s="104">
        <f t="shared" si="5"/>
        <v>0</v>
      </c>
      <c r="F13" s="105"/>
    </row>
    <row r="14" spans="1:9" s="106" customFormat="1" ht="14.4" x14ac:dyDescent="0.3">
      <c r="A14" s="205"/>
      <c r="B14" s="206"/>
      <c r="C14" s="93" t="s">
        <v>94</v>
      </c>
      <c r="D14" s="104">
        <f t="shared" ref="D14:E14" si="6">D20+D26+D32</f>
        <v>0</v>
      </c>
      <c r="E14" s="104">
        <f t="shared" si="6"/>
        <v>0</v>
      </c>
      <c r="F14" s="105"/>
    </row>
    <row r="15" spans="1:9" s="106" customFormat="1" ht="14.4" customHeight="1" x14ac:dyDescent="0.3">
      <c r="A15" s="205"/>
      <c r="B15" s="206"/>
      <c r="C15" s="94" t="s">
        <v>95</v>
      </c>
      <c r="D15" s="104">
        <f t="shared" ref="D15:E15" si="7">D21+D27+D33</f>
        <v>300</v>
      </c>
      <c r="E15" s="104">
        <f t="shared" si="7"/>
        <v>299.39999999999998</v>
      </c>
      <c r="F15" s="105"/>
    </row>
    <row r="16" spans="1:9" s="106" customFormat="1" ht="14.4" x14ac:dyDescent="0.3">
      <c r="A16" s="205"/>
      <c r="B16" s="206"/>
      <c r="C16" s="94" t="s">
        <v>96</v>
      </c>
      <c r="D16" s="104">
        <f t="shared" ref="D16:E16" si="8">D22+D28+D34</f>
        <v>0</v>
      </c>
      <c r="E16" s="104">
        <f t="shared" si="8"/>
        <v>0</v>
      </c>
      <c r="F16" s="105"/>
    </row>
    <row r="17" spans="1:6" s="106" customFormat="1" ht="14.4" x14ac:dyDescent="0.3">
      <c r="A17" s="205"/>
      <c r="B17" s="206"/>
      <c r="C17" s="94" t="s">
        <v>97</v>
      </c>
      <c r="D17" s="104">
        <f t="shared" ref="D17:E17" si="9">D23+D29+D35</f>
        <v>0</v>
      </c>
      <c r="E17" s="104">
        <f t="shared" si="9"/>
        <v>0</v>
      </c>
      <c r="F17" s="105"/>
    </row>
    <row r="18" spans="1:6" ht="14.4" customHeight="1" x14ac:dyDescent="0.25">
      <c r="A18" s="207">
        <v>3</v>
      </c>
      <c r="B18" s="187" t="s">
        <v>104</v>
      </c>
      <c r="C18" s="88" t="s">
        <v>9</v>
      </c>
      <c r="D18" s="107">
        <f>SUM(D19:D23)</f>
        <v>33.6</v>
      </c>
      <c r="E18" s="107">
        <f>SUM(E19:E23)</f>
        <v>33.6</v>
      </c>
    </row>
    <row r="19" spans="1:6" x14ac:dyDescent="0.25">
      <c r="A19" s="207"/>
      <c r="B19" s="187"/>
      <c r="C19" s="88" t="s">
        <v>93</v>
      </c>
      <c r="D19" s="107"/>
      <c r="E19" s="107"/>
    </row>
    <row r="20" spans="1:6" x14ac:dyDescent="0.25">
      <c r="A20" s="207"/>
      <c r="B20" s="187"/>
      <c r="C20" s="88" t="s">
        <v>94</v>
      </c>
      <c r="D20" s="107"/>
      <c r="E20" s="107"/>
    </row>
    <row r="21" spans="1:6" ht="14.4" customHeight="1" x14ac:dyDescent="0.25">
      <c r="A21" s="207"/>
      <c r="B21" s="187"/>
      <c r="C21" s="95" t="s">
        <v>95</v>
      </c>
      <c r="D21" s="107">
        <v>33.6</v>
      </c>
      <c r="E21" s="107">
        <v>33.6</v>
      </c>
    </row>
    <row r="22" spans="1:6" x14ac:dyDescent="0.25">
      <c r="A22" s="207"/>
      <c r="B22" s="187"/>
      <c r="C22" s="95" t="s">
        <v>96</v>
      </c>
      <c r="D22" s="107"/>
      <c r="E22" s="107"/>
    </row>
    <row r="23" spans="1:6" x14ac:dyDescent="0.25">
      <c r="A23" s="207"/>
      <c r="B23" s="187"/>
      <c r="C23" s="95" t="s">
        <v>97</v>
      </c>
      <c r="D23" s="107"/>
      <c r="E23" s="107"/>
    </row>
    <row r="24" spans="1:6" ht="14.4" customHeight="1" x14ac:dyDescent="0.25">
      <c r="A24" s="207">
        <v>4</v>
      </c>
      <c r="B24" s="199" t="s">
        <v>105</v>
      </c>
      <c r="C24" s="88" t="s">
        <v>9</v>
      </c>
      <c r="D24" s="107">
        <f>SUM(D25:D29)</f>
        <v>81.400000000000006</v>
      </c>
      <c r="E24" s="107">
        <f>SUM(E25:E29)</f>
        <v>81.400000000000006</v>
      </c>
    </row>
    <row r="25" spans="1:6" x14ac:dyDescent="0.25">
      <c r="A25" s="207"/>
      <c r="B25" s="199"/>
      <c r="C25" s="88" t="s">
        <v>93</v>
      </c>
      <c r="D25" s="107"/>
      <c r="E25" s="107"/>
    </row>
    <row r="26" spans="1:6" x14ac:dyDescent="0.25">
      <c r="A26" s="207"/>
      <c r="B26" s="199"/>
      <c r="C26" s="88" t="s">
        <v>94</v>
      </c>
      <c r="D26" s="107"/>
      <c r="E26" s="107"/>
    </row>
    <row r="27" spans="1:6" ht="14.4" customHeight="1" x14ac:dyDescent="0.25">
      <c r="A27" s="207"/>
      <c r="B27" s="199"/>
      <c r="C27" s="95" t="s">
        <v>95</v>
      </c>
      <c r="D27" s="107">
        <v>81.400000000000006</v>
      </c>
      <c r="E27" s="107">
        <v>81.400000000000006</v>
      </c>
    </row>
    <row r="28" spans="1:6" x14ac:dyDescent="0.25">
      <c r="A28" s="207"/>
      <c r="B28" s="199"/>
      <c r="C28" s="95" t="s">
        <v>96</v>
      </c>
      <c r="D28" s="107"/>
      <c r="E28" s="107"/>
    </row>
    <row r="29" spans="1:6" x14ac:dyDescent="0.25">
      <c r="A29" s="207"/>
      <c r="B29" s="199"/>
      <c r="C29" s="95" t="s">
        <v>97</v>
      </c>
      <c r="D29" s="107"/>
      <c r="E29" s="107"/>
    </row>
    <row r="30" spans="1:6" ht="14.4" customHeight="1" x14ac:dyDescent="0.25">
      <c r="A30" s="207">
        <v>5</v>
      </c>
      <c r="B30" s="199" t="s">
        <v>106</v>
      </c>
      <c r="C30" s="88" t="s">
        <v>9</v>
      </c>
      <c r="D30" s="107">
        <f>SUM(D31:D35)</f>
        <v>185</v>
      </c>
      <c r="E30" s="107">
        <f>SUM(E31:E35)</f>
        <v>184.4</v>
      </c>
    </row>
    <row r="31" spans="1:6" x14ac:dyDescent="0.25">
      <c r="A31" s="207"/>
      <c r="B31" s="199"/>
      <c r="C31" s="88" t="s">
        <v>93</v>
      </c>
      <c r="D31" s="107"/>
      <c r="E31" s="107"/>
    </row>
    <row r="32" spans="1:6" x14ac:dyDescent="0.25">
      <c r="A32" s="207"/>
      <c r="B32" s="199"/>
      <c r="C32" s="88" t="s">
        <v>94</v>
      </c>
      <c r="D32" s="107"/>
      <c r="E32" s="107"/>
    </row>
    <row r="33" spans="1:6" x14ac:dyDescent="0.25">
      <c r="A33" s="207"/>
      <c r="B33" s="199"/>
      <c r="C33" s="95" t="s">
        <v>95</v>
      </c>
      <c r="D33" s="107">
        <v>185</v>
      </c>
      <c r="E33" s="107">
        <v>184.4</v>
      </c>
    </row>
    <row r="34" spans="1:6" x14ac:dyDescent="0.25">
      <c r="A34" s="207"/>
      <c r="B34" s="199"/>
      <c r="C34" s="95" t="s">
        <v>96</v>
      </c>
      <c r="D34" s="107"/>
      <c r="E34" s="107"/>
    </row>
    <row r="35" spans="1:6" x14ac:dyDescent="0.25">
      <c r="A35" s="207"/>
      <c r="B35" s="199"/>
      <c r="C35" s="95" t="s">
        <v>97</v>
      </c>
      <c r="D35" s="107"/>
      <c r="E35" s="107"/>
    </row>
    <row r="36" spans="1:6" s="106" customFormat="1" ht="14.4" customHeight="1" x14ac:dyDescent="0.3">
      <c r="A36" s="205">
        <v>6</v>
      </c>
      <c r="B36" s="192" t="s">
        <v>107</v>
      </c>
      <c r="C36" s="93" t="s">
        <v>9</v>
      </c>
      <c r="D36" s="104">
        <f>D42+D48+D54</f>
        <v>5283.8</v>
      </c>
      <c r="E36" s="104">
        <f>E42+E48+E54</f>
        <v>5283.8</v>
      </c>
      <c r="F36" s="105"/>
    </row>
    <row r="37" spans="1:6" s="106" customFormat="1" ht="14.4" x14ac:dyDescent="0.3">
      <c r="A37" s="205"/>
      <c r="B37" s="192"/>
      <c r="C37" s="93" t="s">
        <v>93</v>
      </c>
      <c r="D37" s="104">
        <f t="shared" ref="D37:E37" si="10">D43+D49+D55</f>
        <v>0</v>
      </c>
      <c r="E37" s="104">
        <f t="shared" si="10"/>
        <v>0</v>
      </c>
      <c r="F37" s="105"/>
    </row>
    <row r="38" spans="1:6" s="106" customFormat="1" ht="14.4" x14ac:dyDescent="0.3">
      <c r="A38" s="205"/>
      <c r="B38" s="192"/>
      <c r="C38" s="93" t="s">
        <v>94</v>
      </c>
      <c r="D38" s="104">
        <f t="shared" ref="D38:E38" si="11">D44+D50+D56</f>
        <v>887.8</v>
      </c>
      <c r="E38" s="104">
        <f t="shared" si="11"/>
        <v>887.8</v>
      </c>
      <c r="F38" s="105"/>
    </row>
    <row r="39" spans="1:6" s="106" customFormat="1" ht="14.4" x14ac:dyDescent="0.3">
      <c r="A39" s="205"/>
      <c r="B39" s="192"/>
      <c r="C39" s="94" t="s">
        <v>95</v>
      </c>
      <c r="D39" s="104">
        <f t="shared" ref="D39:E39" si="12">D45+D51+D57</f>
        <v>4396</v>
      </c>
      <c r="E39" s="104">
        <f t="shared" si="12"/>
        <v>4396</v>
      </c>
      <c r="F39" s="105"/>
    </row>
    <row r="40" spans="1:6" s="106" customFormat="1" ht="14.4" x14ac:dyDescent="0.3">
      <c r="A40" s="205"/>
      <c r="B40" s="192"/>
      <c r="C40" s="94" t="s">
        <v>96</v>
      </c>
      <c r="D40" s="104">
        <f t="shared" ref="D40:E40" si="13">D46+D52+D58</f>
        <v>0</v>
      </c>
      <c r="E40" s="104">
        <f t="shared" si="13"/>
        <v>0</v>
      </c>
      <c r="F40" s="105"/>
    </row>
    <row r="41" spans="1:6" s="106" customFormat="1" ht="14.4" x14ac:dyDescent="0.3">
      <c r="A41" s="205"/>
      <c r="B41" s="192"/>
      <c r="C41" s="94" t="s">
        <v>97</v>
      </c>
      <c r="D41" s="104">
        <f t="shared" ref="D41:E41" si="14">D47+D53+D59</f>
        <v>0</v>
      </c>
      <c r="E41" s="104">
        <f t="shared" si="14"/>
        <v>0</v>
      </c>
      <c r="F41" s="105"/>
    </row>
    <row r="42" spans="1:6" ht="14.4" customHeight="1" x14ac:dyDescent="0.25">
      <c r="A42" s="207">
        <v>7</v>
      </c>
      <c r="B42" s="193" t="s">
        <v>108</v>
      </c>
      <c r="C42" s="88" t="s">
        <v>9</v>
      </c>
      <c r="D42" s="107">
        <f>SUM(D43:D47)</f>
        <v>655.29999999999995</v>
      </c>
      <c r="E42" s="107">
        <f>SUM(E43:E47)</f>
        <v>655.29999999999995</v>
      </c>
    </row>
    <row r="43" spans="1:6" x14ac:dyDescent="0.25">
      <c r="A43" s="207"/>
      <c r="B43" s="193"/>
      <c r="C43" s="88" t="s">
        <v>93</v>
      </c>
      <c r="D43" s="107"/>
      <c r="E43" s="107"/>
    </row>
    <row r="44" spans="1:6" x14ac:dyDescent="0.25">
      <c r="A44" s="207"/>
      <c r="B44" s="193"/>
      <c r="C44" s="88" t="s">
        <v>94</v>
      </c>
      <c r="D44" s="107">
        <v>240</v>
      </c>
      <c r="E44" s="107">
        <v>240</v>
      </c>
    </row>
    <row r="45" spans="1:6" x14ac:dyDescent="0.25">
      <c r="A45" s="207"/>
      <c r="B45" s="193"/>
      <c r="C45" s="95" t="s">
        <v>95</v>
      </c>
      <c r="D45" s="107">
        <v>415.3</v>
      </c>
      <c r="E45" s="107">
        <v>415.3</v>
      </c>
    </row>
    <row r="46" spans="1:6" x14ac:dyDescent="0.25">
      <c r="A46" s="207"/>
      <c r="B46" s="193"/>
      <c r="C46" s="95" t="s">
        <v>96</v>
      </c>
      <c r="D46" s="107"/>
      <c r="E46" s="107"/>
    </row>
    <row r="47" spans="1:6" x14ac:dyDescent="0.25">
      <c r="A47" s="207"/>
      <c r="B47" s="193"/>
      <c r="C47" s="95" t="s">
        <v>97</v>
      </c>
      <c r="D47" s="107"/>
      <c r="E47" s="107"/>
    </row>
    <row r="48" spans="1:6" ht="14.4" customHeight="1" x14ac:dyDescent="0.25">
      <c r="A48" s="207">
        <v>8</v>
      </c>
      <c r="B48" s="194" t="s">
        <v>109</v>
      </c>
      <c r="C48" s="88" t="s">
        <v>9</v>
      </c>
      <c r="D48" s="107">
        <f>SUM(D49:D53)</f>
        <v>84.7</v>
      </c>
      <c r="E48" s="107">
        <f>SUM(E49:E53)</f>
        <v>84.7</v>
      </c>
    </row>
    <row r="49" spans="1:6" x14ac:dyDescent="0.25">
      <c r="A49" s="207"/>
      <c r="B49" s="194"/>
      <c r="C49" s="88" t="s">
        <v>93</v>
      </c>
      <c r="D49" s="107"/>
      <c r="E49" s="107"/>
    </row>
    <row r="50" spans="1:6" x14ac:dyDescent="0.25">
      <c r="A50" s="207"/>
      <c r="B50" s="194"/>
      <c r="C50" s="88" t="s">
        <v>94</v>
      </c>
      <c r="D50" s="107"/>
      <c r="E50" s="107"/>
    </row>
    <row r="51" spans="1:6" x14ac:dyDescent="0.25">
      <c r="A51" s="207"/>
      <c r="B51" s="194"/>
      <c r="C51" s="95" t="s">
        <v>95</v>
      </c>
      <c r="D51" s="107">
        <v>84.7</v>
      </c>
      <c r="E51" s="107">
        <v>84.7</v>
      </c>
    </row>
    <row r="52" spans="1:6" x14ac:dyDescent="0.25">
      <c r="A52" s="207"/>
      <c r="B52" s="194"/>
      <c r="C52" s="95" t="s">
        <v>96</v>
      </c>
      <c r="D52" s="107"/>
      <c r="E52" s="107"/>
    </row>
    <row r="53" spans="1:6" x14ac:dyDescent="0.25">
      <c r="A53" s="207"/>
      <c r="B53" s="194"/>
      <c r="C53" s="95" t="s">
        <v>97</v>
      </c>
      <c r="D53" s="107"/>
      <c r="E53" s="107"/>
    </row>
    <row r="54" spans="1:6" ht="14.4" customHeight="1" x14ac:dyDescent="0.25">
      <c r="A54" s="207">
        <v>9</v>
      </c>
      <c r="B54" s="194" t="s">
        <v>110</v>
      </c>
      <c r="C54" s="88" t="s">
        <v>9</v>
      </c>
      <c r="D54" s="107">
        <f>SUM(D55:D59)</f>
        <v>4543.8</v>
      </c>
      <c r="E54" s="107">
        <f>SUM(E55:E59)</f>
        <v>4543.8</v>
      </c>
    </row>
    <row r="55" spans="1:6" x14ac:dyDescent="0.25">
      <c r="A55" s="207"/>
      <c r="B55" s="194"/>
      <c r="C55" s="88" t="s">
        <v>93</v>
      </c>
      <c r="D55" s="107"/>
      <c r="E55" s="107"/>
    </row>
    <row r="56" spans="1:6" x14ac:dyDescent="0.25">
      <c r="A56" s="207"/>
      <c r="B56" s="194"/>
      <c r="C56" s="88" t="s">
        <v>94</v>
      </c>
      <c r="D56" s="107">
        <v>647.79999999999995</v>
      </c>
      <c r="E56" s="107">
        <v>647.79999999999995</v>
      </c>
    </row>
    <row r="57" spans="1:6" x14ac:dyDescent="0.25">
      <c r="A57" s="207"/>
      <c r="B57" s="194"/>
      <c r="C57" s="95" t="s">
        <v>95</v>
      </c>
      <c r="D57" s="107">
        <v>3896</v>
      </c>
      <c r="E57" s="107">
        <v>3896</v>
      </c>
    </row>
    <row r="58" spans="1:6" x14ac:dyDescent="0.25">
      <c r="A58" s="207"/>
      <c r="B58" s="194"/>
      <c r="C58" s="95" t="s">
        <v>96</v>
      </c>
      <c r="D58" s="107"/>
      <c r="E58" s="107"/>
    </row>
    <row r="59" spans="1:6" x14ac:dyDescent="0.25">
      <c r="A59" s="207"/>
      <c r="B59" s="194"/>
      <c r="C59" s="95" t="s">
        <v>97</v>
      </c>
      <c r="D59" s="107"/>
      <c r="E59" s="107"/>
    </row>
    <row r="60" spans="1:6" s="106" customFormat="1" ht="14.4" customHeight="1" x14ac:dyDescent="0.3">
      <c r="A60" s="205">
        <v>10</v>
      </c>
      <c r="B60" s="208" t="s">
        <v>111</v>
      </c>
      <c r="C60" s="93" t="s">
        <v>9</v>
      </c>
      <c r="D60" s="104">
        <f>D66+D72+D78+D84+D90+D96+D102+D108+D114</f>
        <v>67764.600000000006</v>
      </c>
      <c r="E60" s="104">
        <f>E66+E72+E78+E84+E90+E96+E102+E108+E114</f>
        <v>67764.600000000006</v>
      </c>
      <c r="F60" s="105"/>
    </row>
    <row r="61" spans="1:6" s="106" customFormat="1" ht="14.4" x14ac:dyDescent="0.3">
      <c r="A61" s="205"/>
      <c r="B61" s="208"/>
      <c r="C61" s="93" t="s">
        <v>93</v>
      </c>
      <c r="D61" s="104">
        <f t="shared" ref="D61:E61" si="15">D67+D73+D79+D85+D91+D97+D103+D109+D115</f>
        <v>5.4</v>
      </c>
      <c r="E61" s="104">
        <f t="shared" si="15"/>
        <v>5.4</v>
      </c>
      <c r="F61" s="105"/>
    </row>
    <row r="62" spans="1:6" s="106" customFormat="1" ht="14.4" x14ac:dyDescent="0.3">
      <c r="A62" s="205"/>
      <c r="B62" s="208"/>
      <c r="C62" s="93" t="s">
        <v>94</v>
      </c>
      <c r="D62" s="104">
        <f t="shared" ref="D62:E62" si="16">D68+D74+D80+D86+D92+D98+D104+D110+D116</f>
        <v>6830.6</v>
      </c>
      <c r="E62" s="104">
        <f t="shared" si="16"/>
        <v>6830.6</v>
      </c>
      <c r="F62" s="105"/>
    </row>
    <row r="63" spans="1:6" s="106" customFormat="1" ht="14.4" x14ac:dyDescent="0.3">
      <c r="A63" s="205"/>
      <c r="B63" s="208"/>
      <c r="C63" s="94" t="s">
        <v>95</v>
      </c>
      <c r="D63" s="104">
        <f t="shared" ref="D63:E63" si="17">D69+D75+D81+D87+D93+D99+D105+D111+D117</f>
        <v>60928.6</v>
      </c>
      <c r="E63" s="104">
        <f t="shared" si="17"/>
        <v>60928.6</v>
      </c>
      <c r="F63" s="105"/>
    </row>
    <row r="64" spans="1:6" s="106" customFormat="1" ht="14.4" x14ac:dyDescent="0.3">
      <c r="A64" s="205"/>
      <c r="B64" s="208"/>
      <c r="C64" s="94" t="s">
        <v>96</v>
      </c>
      <c r="D64" s="104">
        <f t="shared" ref="D64:E64" si="18">D70+D76+D82+D88+D94+D100+D106+D112+D118</f>
        <v>0</v>
      </c>
      <c r="E64" s="104">
        <f t="shared" si="18"/>
        <v>0</v>
      </c>
      <c r="F64" s="105"/>
    </row>
    <row r="65" spans="1:6" s="106" customFormat="1" ht="14.4" x14ac:dyDescent="0.3">
      <c r="A65" s="205"/>
      <c r="B65" s="208"/>
      <c r="C65" s="94" t="s">
        <v>97</v>
      </c>
      <c r="D65" s="104">
        <f t="shared" ref="D65:E65" si="19">D71+D77+D83+D89+D95+D101+D107+D113+D119</f>
        <v>0</v>
      </c>
      <c r="E65" s="104">
        <f t="shared" si="19"/>
        <v>0</v>
      </c>
      <c r="F65" s="105"/>
    </row>
    <row r="66" spans="1:6" ht="14.4" customHeight="1" x14ac:dyDescent="0.25">
      <c r="A66" s="207">
        <v>11</v>
      </c>
      <c r="B66" s="194" t="s">
        <v>112</v>
      </c>
      <c r="C66" s="88" t="s">
        <v>9</v>
      </c>
      <c r="D66" s="107">
        <f>SUM(D67:D71)</f>
        <v>620</v>
      </c>
      <c r="E66" s="107">
        <f>SUM(E67:E71)</f>
        <v>620</v>
      </c>
    </row>
    <row r="67" spans="1:6" x14ac:dyDescent="0.25">
      <c r="A67" s="207"/>
      <c r="B67" s="194"/>
      <c r="C67" s="88" t="s">
        <v>93</v>
      </c>
      <c r="D67" s="107"/>
      <c r="E67" s="107"/>
    </row>
    <row r="68" spans="1:6" x14ac:dyDescent="0.25">
      <c r="A68" s="207"/>
      <c r="B68" s="194"/>
      <c r="C68" s="88" t="s">
        <v>94</v>
      </c>
      <c r="D68" s="107"/>
      <c r="E68" s="107"/>
    </row>
    <row r="69" spans="1:6" x14ac:dyDescent="0.25">
      <c r="A69" s="207"/>
      <c r="B69" s="194"/>
      <c r="C69" s="95" t="s">
        <v>95</v>
      </c>
      <c r="D69" s="107">
        <v>620</v>
      </c>
      <c r="E69" s="107">
        <v>620</v>
      </c>
    </row>
    <row r="70" spans="1:6" x14ac:dyDescent="0.25">
      <c r="A70" s="207"/>
      <c r="B70" s="194"/>
      <c r="C70" s="95" t="s">
        <v>96</v>
      </c>
      <c r="D70" s="107"/>
      <c r="E70" s="107"/>
    </row>
    <row r="71" spans="1:6" x14ac:dyDescent="0.25">
      <c r="A71" s="207"/>
      <c r="B71" s="194"/>
      <c r="C71" s="95" t="s">
        <v>97</v>
      </c>
      <c r="D71" s="107"/>
      <c r="E71" s="107"/>
    </row>
    <row r="72" spans="1:6" ht="14.4" customHeight="1" x14ac:dyDescent="0.25">
      <c r="A72" s="207">
        <v>12</v>
      </c>
      <c r="B72" s="209" t="s">
        <v>113</v>
      </c>
      <c r="C72" s="88" t="s">
        <v>9</v>
      </c>
      <c r="D72" s="107">
        <f>SUM(D73:D77)</f>
        <v>66.3</v>
      </c>
      <c r="E72" s="107">
        <f>SUM(E73:E77)</f>
        <v>66.3</v>
      </c>
    </row>
    <row r="73" spans="1:6" x14ac:dyDescent="0.25">
      <c r="A73" s="207"/>
      <c r="B73" s="209"/>
      <c r="C73" s="88" t="s">
        <v>93</v>
      </c>
      <c r="D73" s="107">
        <v>3.9</v>
      </c>
      <c r="E73" s="107">
        <v>3.9</v>
      </c>
    </row>
    <row r="74" spans="1:6" x14ac:dyDescent="0.25">
      <c r="A74" s="207"/>
      <c r="B74" s="209"/>
      <c r="C74" s="88" t="s">
        <v>94</v>
      </c>
      <c r="D74" s="107">
        <v>32.4</v>
      </c>
      <c r="E74" s="107">
        <v>32.4</v>
      </c>
    </row>
    <row r="75" spans="1:6" x14ac:dyDescent="0.25">
      <c r="A75" s="207"/>
      <c r="B75" s="209"/>
      <c r="C75" s="95" t="s">
        <v>95</v>
      </c>
      <c r="D75" s="107">
        <v>30</v>
      </c>
      <c r="E75" s="107">
        <v>30</v>
      </c>
    </row>
    <row r="76" spans="1:6" x14ac:dyDescent="0.25">
      <c r="A76" s="207"/>
      <c r="B76" s="209"/>
      <c r="C76" s="95" t="s">
        <v>96</v>
      </c>
      <c r="D76" s="107"/>
      <c r="E76" s="107"/>
    </row>
    <row r="77" spans="1:6" x14ac:dyDescent="0.25">
      <c r="A77" s="207"/>
      <c r="B77" s="209"/>
      <c r="C77" s="95" t="s">
        <v>97</v>
      </c>
      <c r="D77" s="107"/>
      <c r="E77" s="107"/>
    </row>
    <row r="78" spans="1:6" ht="14.4" customHeight="1" x14ac:dyDescent="0.25">
      <c r="A78" s="207">
        <v>13</v>
      </c>
      <c r="B78" s="199" t="s">
        <v>114</v>
      </c>
      <c r="C78" s="88" t="s">
        <v>9</v>
      </c>
      <c r="D78" s="107">
        <f>SUM(D79:D83)</f>
        <v>21529.9</v>
      </c>
      <c r="E78" s="107">
        <f>SUM(E79:E83)</f>
        <v>21529.9</v>
      </c>
    </row>
    <row r="79" spans="1:6" x14ac:dyDescent="0.25">
      <c r="A79" s="207"/>
      <c r="B79" s="199"/>
      <c r="C79" s="88" t="s">
        <v>93</v>
      </c>
      <c r="D79" s="107"/>
      <c r="E79" s="107"/>
    </row>
    <row r="80" spans="1:6" x14ac:dyDescent="0.25">
      <c r="A80" s="207"/>
      <c r="B80" s="199"/>
      <c r="C80" s="88" t="s">
        <v>94</v>
      </c>
      <c r="D80" s="107">
        <v>3266.4</v>
      </c>
      <c r="E80" s="107">
        <v>3266.4</v>
      </c>
    </row>
    <row r="81" spans="1:5" x14ac:dyDescent="0.25">
      <c r="A81" s="207"/>
      <c r="B81" s="199"/>
      <c r="C81" s="95" t="s">
        <v>95</v>
      </c>
      <c r="D81" s="107">
        <v>18263.5</v>
      </c>
      <c r="E81" s="107">
        <v>18263.5</v>
      </c>
    </row>
    <row r="82" spans="1:5" x14ac:dyDescent="0.25">
      <c r="A82" s="207"/>
      <c r="B82" s="199"/>
      <c r="C82" s="95" t="s">
        <v>96</v>
      </c>
      <c r="D82" s="107"/>
      <c r="E82" s="107"/>
    </row>
    <row r="83" spans="1:5" x14ac:dyDescent="0.25">
      <c r="A83" s="207"/>
      <c r="B83" s="199"/>
      <c r="C83" s="95" t="s">
        <v>97</v>
      </c>
      <c r="D83" s="107"/>
      <c r="E83" s="107"/>
    </row>
    <row r="84" spans="1:5" ht="14.4" customHeight="1" x14ac:dyDescent="0.25">
      <c r="A84" s="207">
        <v>14</v>
      </c>
      <c r="B84" s="194" t="s">
        <v>116</v>
      </c>
      <c r="C84" s="88" t="s">
        <v>9</v>
      </c>
      <c r="D84" s="107">
        <f>SUM(D85:D89)</f>
        <v>20098.2</v>
      </c>
      <c r="E84" s="107">
        <f>SUM(E85:E89)</f>
        <v>20098.2</v>
      </c>
    </row>
    <row r="85" spans="1:5" x14ac:dyDescent="0.25">
      <c r="A85" s="207"/>
      <c r="B85" s="194"/>
      <c r="C85" s="88" t="s">
        <v>93</v>
      </c>
      <c r="D85" s="107"/>
      <c r="E85" s="107"/>
    </row>
    <row r="86" spans="1:5" x14ac:dyDescent="0.25">
      <c r="A86" s="207"/>
      <c r="B86" s="194"/>
      <c r="C86" s="88" t="s">
        <v>94</v>
      </c>
      <c r="D86" s="107">
        <v>1310.8</v>
      </c>
      <c r="E86" s="107">
        <v>1310.8</v>
      </c>
    </row>
    <row r="87" spans="1:5" x14ac:dyDescent="0.25">
      <c r="A87" s="207"/>
      <c r="B87" s="194"/>
      <c r="C87" s="95" t="s">
        <v>95</v>
      </c>
      <c r="D87" s="107">
        <v>18787.400000000001</v>
      </c>
      <c r="E87" s="107">
        <v>18787.400000000001</v>
      </c>
    </row>
    <row r="88" spans="1:5" ht="14.4" customHeight="1" x14ac:dyDescent="0.25">
      <c r="A88" s="207"/>
      <c r="B88" s="194"/>
      <c r="C88" s="95" t="s">
        <v>96</v>
      </c>
      <c r="D88" s="107"/>
      <c r="E88" s="107"/>
    </row>
    <row r="89" spans="1:5" x14ac:dyDescent="0.25">
      <c r="A89" s="207"/>
      <c r="B89" s="194"/>
      <c r="C89" s="95" t="s">
        <v>97</v>
      </c>
      <c r="D89" s="107"/>
      <c r="E89" s="107"/>
    </row>
    <row r="90" spans="1:5" ht="14.4" customHeight="1" x14ac:dyDescent="0.25">
      <c r="A90" s="207">
        <v>15</v>
      </c>
      <c r="B90" s="194" t="s">
        <v>120</v>
      </c>
      <c r="C90" s="88" t="s">
        <v>9</v>
      </c>
      <c r="D90" s="107">
        <f>SUM(D91:D95)</f>
        <v>61.8</v>
      </c>
      <c r="E90" s="107">
        <f>SUM(E91:E95)</f>
        <v>61.8</v>
      </c>
    </row>
    <row r="91" spans="1:5" ht="14.4" customHeight="1" x14ac:dyDescent="0.25">
      <c r="A91" s="207"/>
      <c r="B91" s="194"/>
      <c r="C91" s="88" t="s">
        <v>93</v>
      </c>
      <c r="D91" s="107"/>
      <c r="E91" s="107"/>
    </row>
    <row r="92" spans="1:5" x14ac:dyDescent="0.25">
      <c r="A92" s="207"/>
      <c r="B92" s="194"/>
      <c r="C92" s="88" t="s">
        <v>94</v>
      </c>
      <c r="D92" s="107">
        <v>26.8</v>
      </c>
      <c r="E92" s="107">
        <v>26.8</v>
      </c>
    </row>
    <row r="93" spans="1:5" x14ac:dyDescent="0.25">
      <c r="A93" s="207"/>
      <c r="B93" s="194"/>
      <c r="C93" s="95" t="s">
        <v>95</v>
      </c>
      <c r="D93" s="107">
        <v>35</v>
      </c>
      <c r="E93" s="107">
        <v>35</v>
      </c>
    </row>
    <row r="94" spans="1:5" ht="14.4" customHeight="1" x14ac:dyDescent="0.25">
      <c r="A94" s="207"/>
      <c r="B94" s="194"/>
      <c r="C94" s="95" t="s">
        <v>96</v>
      </c>
      <c r="D94" s="107"/>
      <c r="E94" s="107"/>
    </row>
    <row r="95" spans="1:5" x14ac:dyDescent="0.25">
      <c r="A95" s="207"/>
      <c r="B95" s="194"/>
      <c r="C95" s="95" t="s">
        <v>97</v>
      </c>
      <c r="D95" s="107"/>
      <c r="E95" s="107"/>
    </row>
    <row r="96" spans="1:5" ht="14.4" customHeight="1" x14ac:dyDescent="0.25">
      <c r="A96" s="207">
        <v>16</v>
      </c>
      <c r="B96" s="195" t="s">
        <v>115</v>
      </c>
      <c r="C96" s="88" t="s">
        <v>9</v>
      </c>
      <c r="D96" s="107">
        <f>SUM(D97:D101)</f>
        <v>55.4</v>
      </c>
      <c r="E96" s="107">
        <f>SUM(E97:E101)</f>
        <v>55.4</v>
      </c>
    </row>
    <row r="97" spans="1:5" ht="14.4" customHeight="1" x14ac:dyDescent="0.25">
      <c r="A97" s="207"/>
      <c r="B97" s="195"/>
      <c r="C97" s="88" t="s">
        <v>93</v>
      </c>
      <c r="D97" s="107">
        <v>1.5</v>
      </c>
      <c r="E97" s="107">
        <v>1.5</v>
      </c>
    </row>
    <row r="98" spans="1:5" x14ac:dyDescent="0.25">
      <c r="A98" s="207"/>
      <c r="B98" s="195"/>
      <c r="C98" s="88" t="s">
        <v>94</v>
      </c>
      <c r="D98" s="107">
        <v>38.9</v>
      </c>
      <c r="E98" s="107">
        <v>38.9</v>
      </c>
    </row>
    <row r="99" spans="1:5" x14ac:dyDescent="0.25">
      <c r="A99" s="207"/>
      <c r="B99" s="195"/>
      <c r="C99" s="95" t="s">
        <v>95</v>
      </c>
      <c r="D99" s="107">
        <v>15</v>
      </c>
      <c r="E99" s="107">
        <v>15</v>
      </c>
    </row>
    <row r="100" spans="1:5" x14ac:dyDescent="0.25">
      <c r="A100" s="207"/>
      <c r="B100" s="195"/>
      <c r="C100" s="95" t="s">
        <v>96</v>
      </c>
      <c r="D100" s="107"/>
      <c r="E100" s="107"/>
    </row>
    <row r="101" spans="1:5" x14ac:dyDescent="0.25">
      <c r="A101" s="207"/>
      <c r="B101" s="195"/>
      <c r="C101" s="95" t="s">
        <v>97</v>
      </c>
      <c r="D101" s="107"/>
      <c r="E101" s="107"/>
    </row>
    <row r="102" spans="1:5" ht="14.4" customHeight="1" x14ac:dyDescent="0.25">
      <c r="A102" s="207">
        <v>17</v>
      </c>
      <c r="B102" s="194" t="s">
        <v>117</v>
      </c>
      <c r="C102" s="88" t="s">
        <v>9</v>
      </c>
      <c r="D102" s="107">
        <f>SUM(D103:D107)</f>
        <v>19162.3</v>
      </c>
      <c r="E102" s="107">
        <f>SUM(E103:E107)</f>
        <v>19162.3</v>
      </c>
    </row>
    <row r="103" spans="1:5" x14ac:dyDescent="0.25">
      <c r="A103" s="207"/>
      <c r="B103" s="194"/>
      <c r="C103" s="88" t="s">
        <v>93</v>
      </c>
      <c r="D103" s="107"/>
      <c r="E103" s="107"/>
    </row>
    <row r="104" spans="1:5" x14ac:dyDescent="0.25">
      <c r="A104" s="207"/>
      <c r="B104" s="194"/>
      <c r="C104" s="88" t="s">
        <v>94</v>
      </c>
      <c r="D104" s="107">
        <v>1155.3</v>
      </c>
      <c r="E104" s="107">
        <v>1155.3</v>
      </c>
    </row>
    <row r="105" spans="1:5" x14ac:dyDescent="0.25">
      <c r="A105" s="207"/>
      <c r="B105" s="194"/>
      <c r="C105" s="95" t="s">
        <v>95</v>
      </c>
      <c r="D105" s="107">
        <v>18007</v>
      </c>
      <c r="E105" s="107">
        <v>18007</v>
      </c>
    </row>
    <row r="106" spans="1:5" x14ac:dyDescent="0.25">
      <c r="A106" s="207"/>
      <c r="B106" s="194"/>
      <c r="C106" s="95" t="s">
        <v>96</v>
      </c>
      <c r="D106" s="107"/>
      <c r="E106" s="107"/>
    </row>
    <row r="107" spans="1:5" x14ac:dyDescent="0.25">
      <c r="A107" s="207"/>
      <c r="B107" s="194"/>
      <c r="C107" s="95" t="s">
        <v>97</v>
      </c>
      <c r="D107" s="107"/>
      <c r="E107" s="107"/>
    </row>
    <row r="108" spans="1:5" ht="20.399999999999999" customHeight="1" x14ac:dyDescent="0.25">
      <c r="A108" s="207">
        <v>18</v>
      </c>
      <c r="B108" s="195" t="s">
        <v>118</v>
      </c>
      <c r="C108" s="88" t="s">
        <v>9</v>
      </c>
      <c r="D108" s="116">
        <f>SUM(D109:D113)</f>
        <v>5980.7</v>
      </c>
      <c r="E108" s="116">
        <f>SUM(E109:E113)</f>
        <v>5980.7</v>
      </c>
    </row>
    <row r="109" spans="1:5" ht="20.399999999999999" customHeight="1" x14ac:dyDescent="0.25">
      <c r="A109" s="207"/>
      <c r="B109" s="195"/>
      <c r="C109" s="88" t="s">
        <v>93</v>
      </c>
      <c r="D109" s="116"/>
      <c r="E109" s="116"/>
    </row>
    <row r="110" spans="1:5" ht="20.399999999999999" customHeight="1" x14ac:dyDescent="0.25">
      <c r="A110" s="207"/>
      <c r="B110" s="195"/>
      <c r="C110" s="88" t="s">
        <v>94</v>
      </c>
      <c r="D110" s="116">
        <v>1000</v>
      </c>
      <c r="E110" s="116">
        <v>1000</v>
      </c>
    </row>
    <row r="111" spans="1:5" ht="20.399999999999999" customHeight="1" x14ac:dyDescent="0.25">
      <c r="A111" s="207"/>
      <c r="B111" s="195"/>
      <c r="C111" s="95" t="s">
        <v>95</v>
      </c>
      <c r="D111" s="116">
        <v>4980.7</v>
      </c>
      <c r="E111" s="116">
        <v>4980.7</v>
      </c>
    </row>
    <row r="112" spans="1:5" ht="20.399999999999999" customHeight="1" x14ac:dyDescent="0.25">
      <c r="A112" s="207"/>
      <c r="B112" s="195"/>
      <c r="C112" s="95" t="s">
        <v>96</v>
      </c>
      <c r="D112" s="116"/>
      <c r="E112" s="116"/>
    </row>
    <row r="113" spans="1:5" ht="20.399999999999999" customHeight="1" x14ac:dyDescent="0.25">
      <c r="A113" s="207"/>
      <c r="B113" s="195"/>
      <c r="C113" s="95" t="s">
        <v>97</v>
      </c>
      <c r="D113" s="116"/>
      <c r="E113" s="116"/>
    </row>
    <row r="114" spans="1:5" ht="14.4" customHeight="1" x14ac:dyDescent="0.25">
      <c r="A114" s="207">
        <v>19</v>
      </c>
      <c r="B114" s="194" t="s">
        <v>119</v>
      </c>
      <c r="C114" s="88" t="s">
        <v>9</v>
      </c>
      <c r="D114" s="107">
        <f>SUM(D115:D119)</f>
        <v>190</v>
      </c>
      <c r="E114" s="107">
        <f>SUM(E115:E119)</f>
        <v>190</v>
      </c>
    </row>
    <row r="115" spans="1:5" x14ac:dyDescent="0.25">
      <c r="A115" s="207"/>
      <c r="B115" s="194"/>
      <c r="C115" s="88" t="s">
        <v>93</v>
      </c>
      <c r="D115" s="107"/>
      <c r="E115" s="107"/>
    </row>
    <row r="116" spans="1:5" x14ac:dyDescent="0.25">
      <c r="A116" s="207"/>
      <c r="B116" s="194"/>
      <c r="C116" s="88" t="s">
        <v>94</v>
      </c>
      <c r="D116" s="107"/>
      <c r="E116" s="107"/>
    </row>
    <row r="117" spans="1:5" x14ac:dyDescent="0.25">
      <c r="A117" s="207"/>
      <c r="B117" s="194"/>
      <c r="C117" s="95" t="s">
        <v>95</v>
      </c>
      <c r="D117" s="107">
        <v>190</v>
      </c>
      <c r="E117" s="107">
        <v>190</v>
      </c>
    </row>
    <row r="118" spans="1:5" x14ac:dyDescent="0.25">
      <c r="A118" s="207"/>
      <c r="B118" s="194"/>
      <c r="C118" s="95" t="s">
        <v>96</v>
      </c>
      <c r="D118" s="107"/>
      <c r="E118" s="107"/>
    </row>
    <row r="119" spans="1:5" x14ac:dyDescent="0.25">
      <c r="A119" s="207"/>
      <c r="B119" s="194"/>
      <c r="C119" s="95" t="s">
        <v>97</v>
      </c>
      <c r="D119" s="107"/>
      <c r="E119" s="107"/>
    </row>
    <row r="120" spans="1:5" x14ac:dyDescent="0.25">
      <c r="B120" s="108"/>
    </row>
    <row r="121" spans="1:5" x14ac:dyDescent="0.25">
      <c r="B121" s="108"/>
    </row>
    <row r="122" spans="1:5" x14ac:dyDescent="0.25">
      <c r="B122" s="108"/>
    </row>
    <row r="123" spans="1:5" x14ac:dyDescent="0.25">
      <c r="B123" s="108"/>
    </row>
    <row r="124" spans="1:5" x14ac:dyDescent="0.25">
      <c r="B124" s="108"/>
    </row>
    <row r="125" spans="1:5" x14ac:dyDescent="0.25">
      <c r="B125" s="108"/>
    </row>
    <row r="126" spans="1:5" x14ac:dyDescent="0.25">
      <c r="B126" s="108"/>
    </row>
    <row r="127" spans="1:5" x14ac:dyDescent="0.25">
      <c r="B127" s="108"/>
    </row>
    <row r="128" spans="1:5" x14ac:dyDescent="0.25">
      <c r="B128" s="108"/>
    </row>
    <row r="129" spans="2:2" x14ac:dyDescent="0.25">
      <c r="B129" s="108"/>
    </row>
    <row r="130" spans="2:2" x14ac:dyDescent="0.25">
      <c r="B130" s="108"/>
    </row>
    <row r="131" spans="2:2" x14ac:dyDescent="0.25">
      <c r="B131" s="108"/>
    </row>
    <row r="132" spans="2:2" x14ac:dyDescent="0.25">
      <c r="B132" s="108"/>
    </row>
    <row r="133" spans="2:2" x14ac:dyDescent="0.25">
      <c r="B133" s="108"/>
    </row>
    <row r="134" spans="2:2" x14ac:dyDescent="0.25">
      <c r="B134" s="108"/>
    </row>
    <row r="135" spans="2:2" x14ac:dyDescent="0.25">
      <c r="B135" s="108"/>
    </row>
    <row r="136" spans="2:2" x14ac:dyDescent="0.25">
      <c r="B136" s="108"/>
    </row>
    <row r="137" spans="2:2" x14ac:dyDescent="0.25">
      <c r="B137" s="108"/>
    </row>
    <row r="138" spans="2:2" x14ac:dyDescent="0.25">
      <c r="B138" s="108"/>
    </row>
    <row r="139" spans="2:2" x14ac:dyDescent="0.25">
      <c r="B139" s="108"/>
    </row>
    <row r="140" spans="2:2" x14ac:dyDescent="0.25">
      <c r="B140" s="108"/>
    </row>
    <row r="141" spans="2:2" x14ac:dyDescent="0.25">
      <c r="B141" s="108"/>
    </row>
    <row r="142" spans="2:2" x14ac:dyDescent="0.25">
      <c r="B142" s="108"/>
    </row>
    <row r="143" spans="2:2" x14ac:dyDescent="0.25">
      <c r="B143" s="108"/>
    </row>
    <row r="144" spans="2:2" x14ac:dyDescent="0.25">
      <c r="B144" s="108"/>
    </row>
    <row r="145" spans="2:2" x14ac:dyDescent="0.25">
      <c r="B145" s="108"/>
    </row>
    <row r="146" spans="2:2" x14ac:dyDescent="0.25">
      <c r="B146" s="108"/>
    </row>
    <row r="147" spans="2:2" x14ac:dyDescent="0.25">
      <c r="B147" s="108"/>
    </row>
    <row r="148" spans="2:2" x14ac:dyDescent="0.25">
      <c r="B148" s="108"/>
    </row>
    <row r="149" spans="2:2" x14ac:dyDescent="0.25">
      <c r="B149" s="108"/>
    </row>
    <row r="150" spans="2:2" x14ac:dyDescent="0.25">
      <c r="B150" s="108"/>
    </row>
    <row r="151" spans="2:2" x14ac:dyDescent="0.25">
      <c r="B151" s="108"/>
    </row>
    <row r="152" spans="2:2" x14ac:dyDescent="0.25">
      <c r="B152" s="108"/>
    </row>
    <row r="153" spans="2:2" x14ac:dyDescent="0.25">
      <c r="B153" s="108"/>
    </row>
    <row r="154" spans="2:2" x14ac:dyDescent="0.25">
      <c r="B154" s="108"/>
    </row>
    <row r="155" spans="2:2" x14ac:dyDescent="0.25">
      <c r="B155" s="108"/>
    </row>
    <row r="156" spans="2:2" x14ac:dyDescent="0.25">
      <c r="B156" s="108"/>
    </row>
    <row r="157" spans="2:2" x14ac:dyDescent="0.25">
      <c r="B157" s="108"/>
    </row>
    <row r="158" spans="2:2" x14ac:dyDescent="0.25">
      <c r="B158" s="108"/>
    </row>
    <row r="159" spans="2:2" x14ac:dyDescent="0.25">
      <c r="B159" s="108"/>
    </row>
    <row r="160" spans="2:2" x14ac:dyDescent="0.25">
      <c r="B160" s="108"/>
    </row>
    <row r="161" spans="2:2" x14ac:dyDescent="0.25">
      <c r="B161" s="108"/>
    </row>
    <row r="162" spans="2:2" x14ac:dyDescent="0.25">
      <c r="B162" s="108"/>
    </row>
    <row r="163" spans="2:2" x14ac:dyDescent="0.25">
      <c r="B163" s="108"/>
    </row>
    <row r="164" spans="2:2" x14ac:dyDescent="0.25">
      <c r="B164" s="108"/>
    </row>
    <row r="165" spans="2:2" x14ac:dyDescent="0.25">
      <c r="B165" s="108"/>
    </row>
    <row r="166" spans="2:2" x14ac:dyDescent="0.25">
      <c r="B166" s="108"/>
    </row>
    <row r="167" spans="2:2" x14ac:dyDescent="0.25">
      <c r="B167" s="108"/>
    </row>
    <row r="168" spans="2:2" x14ac:dyDescent="0.25">
      <c r="B168" s="108"/>
    </row>
    <row r="169" spans="2:2" x14ac:dyDescent="0.25">
      <c r="B169" s="108"/>
    </row>
    <row r="170" spans="2:2" x14ac:dyDescent="0.25">
      <c r="B170" s="108"/>
    </row>
    <row r="171" spans="2:2" x14ac:dyDescent="0.25">
      <c r="B171" s="108"/>
    </row>
    <row r="172" spans="2:2" x14ac:dyDescent="0.25">
      <c r="B172" s="108"/>
    </row>
    <row r="173" spans="2:2" x14ac:dyDescent="0.25">
      <c r="B173" s="108"/>
    </row>
    <row r="174" spans="2:2" x14ac:dyDescent="0.25">
      <c r="B174" s="108"/>
    </row>
    <row r="175" spans="2:2" x14ac:dyDescent="0.25">
      <c r="B175" s="108"/>
    </row>
    <row r="176" spans="2:2" x14ac:dyDescent="0.25">
      <c r="B176" s="108"/>
    </row>
  </sheetData>
  <mergeCells count="44">
    <mergeCell ref="A114:A119"/>
    <mergeCell ref="B114:B119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2019-02-08T11:10:18Z</dcterms:modified>
</cp:coreProperties>
</file>