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 activeTab="3"/>
  </bookViews>
  <sheets>
    <sheet name="приложение 7" sheetId="2" r:id="rId1"/>
    <sheet name="Приложение 8" sheetId="3" r:id="rId2"/>
    <sheet name="приложение 9" sheetId="4" r:id="rId3"/>
    <sheet name="приложение 10" sheetId="5" r:id="rId4"/>
  </sheets>
  <definedNames>
    <definedName name="_xlnm._FilterDatabase" localSheetId="0" hidden="1">'приложение 7'!$A$6:$J$46</definedName>
    <definedName name="_xlnm._FilterDatabase" localSheetId="1" hidden="1">'Приложение 8'!$C$1:$C$65</definedName>
    <definedName name="_xlnm._FilterDatabase" localSheetId="2" hidden="1">'приложение 9'!$C$1:$C$120</definedName>
  </definedNames>
  <calcPr calcId="145621"/>
</workbook>
</file>

<file path=xl/calcChain.xml><?xml version="1.0" encoding="utf-8"?>
<calcChain xmlns="http://schemas.openxmlformats.org/spreadsheetml/2006/main">
  <c r="H21" i="3" l="1"/>
  <c r="H23" i="3"/>
  <c r="H24" i="3"/>
  <c r="H26" i="3"/>
  <c r="H9" i="2"/>
  <c r="G9" i="2"/>
  <c r="H28" i="2"/>
  <c r="G28" i="2"/>
  <c r="I28" i="2" s="1"/>
  <c r="H29" i="2"/>
  <c r="G29" i="2"/>
  <c r="H30" i="2"/>
  <c r="G30" i="2"/>
  <c r="E118" i="4"/>
  <c r="D118" i="4"/>
  <c r="B109" i="4"/>
  <c r="B60" i="3"/>
  <c r="B103" i="4"/>
  <c r="B57" i="3"/>
  <c r="B97" i="4"/>
  <c r="B54" i="3"/>
  <c r="B91" i="4"/>
  <c r="B51" i="3"/>
  <c r="B85" i="4"/>
  <c r="B48" i="3"/>
  <c r="B79" i="4"/>
  <c r="B45" i="3"/>
  <c r="B73" i="4"/>
  <c r="B42" i="3"/>
  <c r="B67" i="4"/>
  <c r="B39" i="3"/>
  <c r="B61" i="4"/>
  <c r="B36" i="3"/>
  <c r="B55" i="4"/>
  <c r="B33" i="3"/>
  <c r="B49" i="4"/>
  <c r="B30" i="3"/>
  <c r="B37" i="4"/>
  <c r="B24" i="3"/>
  <c r="B21" i="3"/>
  <c r="B31" i="4"/>
  <c r="B19" i="4"/>
  <c r="B13" i="4"/>
  <c r="B7" i="4"/>
  <c r="B7" i="3"/>
  <c r="E47" i="4" l="1"/>
  <c r="E48" i="4"/>
  <c r="D48" i="4"/>
  <c r="D47" i="4"/>
  <c r="E122" i="4"/>
  <c r="E123" i="4"/>
  <c r="E124" i="4"/>
  <c r="D124" i="4"/>
  <c r="D123" i="4"/>
  <c r="D122" i="4"/>
  <c r="E121" i="4"/>
  <c r="B121" i="4"/>
  <c r="A121" i="4"/>
  <c r="G66" i="3"/>
  <c r="F66" i="3"/>
  <c r="B66" i="3"/>
  <c r="A66" i="3"/>
  <c r="I44" i="2"/>
  <c r="D121" i="4" l="1"/>
  <c r="E22" i="4"/>
  <c r="D22" i="4"/>
  <c r="I21" i="2"/>
  <c r="I22" i="2"/>
  <c r="I23" i="2"/>
  <c r="H17" i="2"/>
  <c r="G17" i="2"/>
  <c r="G11" i="2" s="1"/>
  <c r="C17" i="2"/>
  <c r="C11" i="2" s="1"/>
  <c r="I17" i="2" l="1"/>
  <c r="H11" i="2"/>
  <c r="I11" i="2" s="1"/>
  <c r="A10" i="5"/>
  <c r="A11" i="5"/>
  <c r="A12" i="5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9" i="5"/>
  <c r="A2" i="5"/>
  <c r="I32" i="2" l="1"/>
  <c r="I33" i="2"/>
  <c r="I20" i="2" l="1"/>
  <c r="I31" i="2" l="1"/>
  <c r="F36" i="3" l="1"/>
  <c r="E116" i="4" l="1"/>
  <c r="E117" i="4"/>
  <c r="D117" i="4"/>
  <c r="D116" i="4"/>
  <c r="E112" i="4"/>
  <c r="D112" i="4"/>
  <c r="E110" i="4"/>
  <c r="E111" i="4"/>
  <c r="D111" i="4"/>
  <c r="D110" i="4"/>
  <c r="E106" i="4"/>
  <c r="D106" i="4"/>
  <c r="E104" i="4"/>
  <c r="E105" i="4"/>
  <c r="D105" i="4"/>
  <c r="D104" i="4"/>
  <c r="E100" i="4"/>
  <c r="D100" i="4"/>
  <c r="E98" i="4"/>
  <c r="E99" i="4"/>
  <c r="D99" i="4"/>
  <c r="D98" i="4"/>
  <c r="E94" i="4"/>
  <c r="D94" i="4"/>
  <c r="E92" i="4"/>
  <c r="E93" i="4"/>
  <c r="D93" i="4"/>
  <c r="D92" i="4"/>
  <c r="E88" i="4"/>
  <c r="D88" i="4"/>
  <c r="E86" i="4"/>
  <c r="E87" i="4"/>
  <c r="D87" i="4"/>
  <c r="D86" i="4"/>
  <c r="E82" i="4"/>
  <c r="D82" i="4"/>
  <c r="E80" i="4"/>
  <c r="E81" i="4"/>
  <c r="D81" i="4"/>
  <c r="D80" i="4"/>
  <c r="E76" i="4"/>
  <c r="D76" i="4"/>
  <c r="E74" i="4"/>
  <c r="E75" i="4"/>
  <c r="D75" i="4"/>
  <c r="D74" i="4"/>
  <c r="E70" i="4"/>
  <c r="D70" i="4"/>
  <c r="E68" i="4"/>
  <c r="E69" i="4"/>
  <c r="D69" i="4"/>
  <c r="D68" i="4"/>
  <c r="E64" i="4"/>
  <c r="D64" i="4"/>
  <c r="E62" i="4"/>
  <c r="E44" i="4" s="1"/>
  <c r="E63" i="4"/>
  <c r="D63" i="4"/>
  <c r="D62" i="4"/>
  <c r="D44" i="4" s="1"/>
  <c r="E58" i="4"/>
  <c r="D58" i="4"/>
  <c r="E56" i="4"/>
  <c r="E57" i="4"/>
  <c r="D57" i="4"/>
  <c r="D56" i="4"/>
  <c r="E52" i="4"/>
  <c r="D52" i="4"/>
  <c r="E50" i="4"/>
  <c r="E51" i="4"/>
  <c r="D51" i="4"/>
  <c r="D50" i="4"/>
  <c r="E40" i="4"/>
  <c r="D40" i="4"/>
  <c r="E38" i="4"/>
  <c r="E39" i="4"/>
  <c r="D39" i="4"/>
  <c r="D38" i="4"/>
  <c r="E28" i="4"/>
  <c r="D28" i="4"/>
  <c r="E26" i="4"/>
  <c r="E27" i="4"/>
  <c r="D27" i="4"/>
  <c r="D26" i="4"/>
  <c r="E20" i="4"/>
  <c r="E21" i="4"/>
  <c r="D21" i="4"/>
  <c r="D20" i="4"/>
  <c r="D45" i="4" l="1"/>
  <c r="E45" i="4"/>
  <c r="D46" i="4"/>
  <c r="E46" i="4"/>
  <c r="G29" i="3"/>
  <c r="F29" i="3"/>
  <c r="G12" i="3"/>
  <c r="F12" i="3"/>
  <c r="G18" i="3"/>
  <c r="F18" i="3"/>
  <c r="I41" i="2"/>
  <c r="I38" i="2"/>
  <c r="I27" i="2"/>
  <c r="H26" i="2"/>
  <c r="G26" i="2"/>
  <c r="I25" i="2"/>
  <c r="I24" i="2"/>
  <c r="I19" i="2"/>
  <c r="H18" i="2"/>
  <c r="G18" i="2"/>
  <c r="H16" i="2"/>
  <c r="G16" i="2"/>
  <c r="H15" i="2"/>
  <c r="G15" i="2"/>
  <c r="H14" i="2"/>
  <c r="G14" i="2"/>
  <c r="D43" i="4" l="1"/>
  <c r="E43" i="4"/>
  <c r="G10" i="2"/>
  <c r="I16" i="2"/>
  <c r="G12" i="2"/>
  <c r="I18" i="2"/>
  <c r="I30" i="2"/>
  <c r="I15" i="2"/>
  <c r="H8" i="2"/>
  <c r="I14" i="2"/>
  <c r="I26" i="2"/>
  <c r="H13" i="2"/>
  <c r="I29" i="2"/>
  <c r="G8" i="2"/>
  <c r="H12" i="2"/>
  <c r="H10" i="2"/>
  <c r="G13" i="2"/>
  <c r="I12" i="2" l="1"/>
  <c r="I10" i="2"/>
  <c r="I8" i="2"/>
  <c r="I9" i="2"/>
  <c r="I13" i="2"/>
  <c r="G7" i="2"/>
  <c r="H7" i="2"/>
  <c r="G13" i="3"/>
  <c r="F13" i="3"/>
  <c r="H15" i="3"/>
  <c r="H16" i="3"/>
  <c r="I7" i="2" l="1"/>
  <c r="F28" i="3"/>
  <c r="G28" i="3"/>
  <c r="G11" i="3"/>
  <c r="F11" i="3"/>
  <c r="E115" i="4"/>
  <c r="D115" i="4"/>
  <c r="E109" i="4"/>
  <c r="D109" i="4"/>
  <c r="E103" i="4"/>
  <c r="D103" i="4"/>
  <c r="E97" i="4"/>
  <c r="D97" i="4"/>
  <c r="E85" i="4"/>
  <c r="D85" i="4"/>
  <c r="E73" i="4"/>
  <c r="D73" i="4"/>
  <c r="D32" i="4"/>
  <c r="E32" i="4"/>
  <c r="D33" i="4"/>
  <c r="E33" i="4"/>
  <c r="D34" i="4"/>
  <c r="D31" i="4" s="1"/>
  <c r="E34" i="4"/>
  <c r="E31" i="4" s="1"/>
  <c r="D35" i="4"/>
  <c r="E35" i="4"/>
  <c r="D36" i="4"/>
  <c r="E36" i="4"/>
  <c r="D14" i="4"/>
  <c r="E14" i="4"/>
  <c r="D15" i="4"/>
  <c r="E15" i="4"/>
  <c r="D16" i="4"/>
  <c r="D13" i="4" s="1"/>
  <c r="E16" i="4"/>
  <c r="D17" i="4"/>
  <c r="D11" i="4" s="1"/>
  <c r="E17" i="4"/>
  <c r="D18" i="4"/>
  <c r="D12" i="4" s="1"/>
  <c r="E18" i="4"/>
  <c r="E12" i="4" s="1"/>
  <c r="G63" i="3"/>
  <c r="F63" i="3"/>
  <c r="H35" i="3"/>
  <c r="H37" i="3"/>
  <c r="H38" i="3"/>
  <c r="H41" i="3"/>
  <c r="H44" i="3"/>
  <c r="H47" i="3"/>
  <c r="H56" i="3"/>
  <c r="H65" i="3"/>
  <c r="G60" i="3"/>
  <c r="F60" i="3"/>
  <c r="G57" i="3"/>
  <c r="F57" i="3"/>
  <c r="G54" i="3"/>
  <c r="F54" i="3"/>
  <c r="G48" i="3"/>
  <c r="F48" i="3"/>
  <c r="G42" i="3"/>
  <c r="F42" i="3"/>
  <c r="F22" i="3"/>
  <c r="G22" i="3"/>
  <c r="F23" i="3"/>
  <c r="G23" i="3"/>
  <c r="E13" i="4" l="1"/>
  <c r="E8" i="4"/>
  <c r="E11" i="4"/>
  <c r="D9" i="4"/>
  <c r="H63" i="3"/>
  <c r="H28" i="3"/>
  <c r="D8" i="4"/>
  <c r="E9" i="4"/>
  <c r="E10" i="4"/>
  <c r="D10" i="4"/>
  <c r="H42" i="3"/>
  <c r="H54" i="3"/>
  <c r="F8" i="3"/>
  <c r="G8" i="3"/>
  <c r="F9" i="3"/>
  <c r="G9" i="3"/>
  <c r="E91" i="4"/>
  <c r="D91" i="4"/>
  <c r="E79" i="4"/>
  <c r="D79" i="4"/>
  <c r="E67" i="4"/>
  <c r="D67" i="4"/>
  <c r="E61" i="4"/>
  <c r="D61" i="4"/>
  <c r="E55" i="4"/>
  <c r="D55" i="4"/>
  <c r="E49" i="4"/>
  <c r="D49" i="4"/>
  <c r="E37" i="4"/>
  <c r="D37" i="4"/>
  <c r="E25" i="4"/>
  <c r="D25" i="4"/>
  <c r="E19" i="4"/>
  <c r="D19" i="4"/>
  <c r="G51" i="3"/>
  <c r="H48" i="3" s="1"/>
  <c r="F51" i="3"/>
  <c r="G45" i="3"/>
  <c r="F45" i="3"/>
  <c r="G39" i="3"/>
  <c r="F39" i="3"/>
  <c r="G36" i="3"/>
  <c r="G33" i="3"/>
  <c r="F33" i="3"/>
  <c r="H32" i="3"/>
  <c r="G30" i="3"/>
  <c r="F30" i="3"/>
  <c r="G24" i="3"/>
  <c r="F24" i="3"/>
  <c r="H20" i="3"/>
  <c r="H17" i="3"/>
  <c r="G10" i="3"/>
  <c r="F10" i="3"/>
  <c r="H8" i="3" l="1"/>
  <c r="G21" i="3"/>
  <c r="H33" i="3"/>
  <c r="H39" i="3"/>
  <c r="H36" i="3"/>
  <c r="H45" i="3"/>
  <c r="G27" i="3"/>
  <c r="G7" i="3" s="1"/>
  <c r="F27" i="3"/>
  <c r="F21" i="3"/>
  <c r="H18" i="3"/>
  <c r="H30" i="3"/>
  <c r="H50" i="3"/>
  <c r="H29" i="3"/>
  <c r="H13" i="3"/>
  <c r="H9" i="3"/>
  <c r="H12" i="3"/>
  <c r="D7" i="4" l="1"/>
  <c r="E7" i="4"/>
  <c r="H27" i="3"/>
  <c r="F7" i="3"/>
  <c r="H10" i="3"/>
  <c r="H7" i="3" l="1"/>
</calcChain>
</file>

<file path=xl/sharedStrings.xml><?xml version="1.0" encoding="utf-8"?>
<sst xmlns="http://schemas.openxmlformats.org/spreadsheetml/2006/main" count="691" uniqueCount="181">
  <si>
    <t>Наименование подпрограмм, основных мероприятий</t>
  </si>
  <si>
    <t>Ответственный исполнитель, соисполнитель</t>
  </si>
  <si>
    <t>КБК</t>
  </si>
  <si>
    <t>ГРБС</t>
  </si>
  <si>
    <t>РзПр</t>
  </si>
  <si>
    <t>ЦСР</t>
  </si>
  <si>
    <t>г/ план</t>
  </si>
  <si>
    <t>% исп</t>
  </si>
  <si>
    <t>Всего</t>
  </si>
  <si>
    <t>*</t>
  </si>
  <si>
    <t>администрация</t>
  </si>
  <si>
    <t>управление финансов</t>
  </si>
  <si>
    <t>архивный отдел</t>
  </si>
  <si>
    <t>отдел ЗАГС</t>
  </si>
  <si>
    <t>702</t>
  </si>
  <si>
    <t>0113</t>
  </si>
  <si>
    <t>703</t>
  </si>
  <si>
    <t>0106</t>
  </si>
  <si>
    <t>0104</t>
  </si>
  <si>
    <t>1001</t>
  </si>
  <si>
    <t>Начальник отдела _____________ Помазуева Н. А.</t>
  </si>
  <si>
    <t>№ 
п/п</t>
  </si>
  <si>
    <t>Источники ресурсного обеспечения</t>
  </si>
  <si>
    <t xml:space="preserve"> годовой план</t>
  </si>
  <si>
    <t>% исполнения</t>
  </si>
  <si>
    <t>Федеральный бюджет</t>
  </si>
  <si>
    <t>Областной бюджет</t>
  </si>
  <si>
    <t>Расходы (тыс.руб.)</t>
  </si>
  <si>
    <t>План отчетного периода</t>
  </si>
  <si>
    <t>федеральный бюджет</t>
  </si>
  <si>
    <t>областной бюджет</t>
  </si>
  <si>
    <t>местный бюджет</t>
  </si>
  <si>
    <t>бюджеты поселений</t>
  </si>
  <si>
    <t>средства внебюджетных источников</t>
  </si>
  <si>
    <t>Основное мероприятие 5 подпрограммы 3
Расходы на реализацию государственных полномочий по образованию и организации деятельности административных комиссий</t>
  </si>
  <si>
    <t>Основное мероприятие 6 подпрограммы 3
Расходы на реализацию государственных полномочий по образованию и организации деятельности комиссии по делам несовершеннолетних и защите их прав</t>
  </si>
  <si>
    <t>Основное мероприятие 9 подпрограммы 3
Расходы на пенсионное обеспечение муниципальных служащих</t>
  </si>
  <si>
    <t>Основное мероприятие 10 подпрограммы 3
Расходы на реализацию государственных полномочий по оплате жилья и коммунальных услуг работникам культуры</t>
  </si>
  <si>
    <t>0304</t>
  </si>
  <si>
    <t>Отчет о финансовом обеспечении муниципальной программы</t>
  </si>
  <si>
    <t>Причины низкого освоения*</t>
  </si>
  <si>
    <t>Итого</t>
  </si>
  <si>
    <t>04 0 00 00000</t>
  </si>
  <si>
    <t>04 1 00 00000</t>
  </si>
  <si>
    <t>04 1 01 00000</t>
  </si>
  <si>
    <t>04 1 02 00000</t>
  </si>
  <si>
    <t>04 2 00 00000</t>
  </si>
  <si>
    <t>04 2 01 00000</t>
  </si>
  <si>
    <t>04 3 00 00000</t>
  </si>
  <si>
    <t>Основное мероприятие 2 подпрограммы 3
Расходы на содержание аппарата управления администрации Грязинского муниципального района</t>
  </si>
  <si>
    <t>04 3 02 00000</t>
  </si>
  <si>
    <t>Основное мероприятие 3 подпрограммы 3
Расходы на реализацию полномочий в сфере архивного дела</t>
  </si>
  <si>
    <t>04 3 03 00000</t>
  </si>
  <si>
    <t>04 3 04 00000</t>
  </si>
  <si>
    <t>04 3 05 00000</t>
  </si>
  <si>
    <t>04 3 06 00000</t>
  </si>
  <si>
    <t>Основное мероприятие 7 подпрограммы 3
Расходы на реализацию государственных полномочий по сбору информации от поселений, входящих в состав Грязинского муниципального района, необходимой для ведения регистра муниципальных нормативных актов Липецкой области</t>
  </si>
  <si>
    <t>04 3 07 00000</t>
  </si>
  <si>
    <t>04 3 08 00000</t>
  </si>
  <si>
    <t>04 3 09 00000</t>
  </si>
  <si>
    <t>04 3 10 00000</t>
  </si>
  <si>
    <t>Основное мероприятие 11 подпрограммы 3
Социальная поддержка отдельных категорий граждан</t>
  </si>
  <si>
    <t>04 3 11 00000</t>
  </si>
  <si>
    <t>Основное мероприятие 12 подпрограммы 3
Членство в организациях и ассоциациях Липецкой области</t>
  </si>
  <si>
    <t>04 3 12 00000</t>
  </si>
  <si>
    <t>Основное мероприятие 13 подпрограммы 3
Достижение наилучших значений показателей качества и платежеспособности муниципального района</t>
  </si>
  <si>
    <t>04 3 13 00000</t>
  </si>
  <si>
    <t>1.3.12.</t>
  </si>
  <si>
    <t>1.3.11.</t>
  </si>
  <si>
    <t>1.</t>
  </si>
  <si>
    <t>1.1.</t>
  </si>
  <si>
    <t>1.1.1.</t>
  </si>
  <si>
    <t>1.1.2.</t>
  </si>
  <si>
    <t>1.2.</t>
  </si>
  <si>
    <t>1.2.1.</t>
  </si>
  <si>
    <t>1.3.</t>
  </si>
  <si>
    <t>1.3.1.</t>
  </si>
  <si>
    <t>1.3.2.</t>
  </si>
  <si>
    <t>1.3.3.</t>
  </si>
  <si>
    <t>1.3.4.</t>
  </si>
  <si>
    <t>1.3.5.</t>
  </si>
  <si>
    <t>1.3.6.</t>
  </si>
  <si>
    <t>1.3.7.</t>
  </si>
  <si>
    <t>1.3.8.</t>
  </si>
  <si>
    <t>1.3.9.</t>
  </si>
  <si>
    <t>1.3.10.</t>
  </si>
  <si>
    <t>1202</t>
  </si>
  <si>
    <t>×</t>
  </si>
  <si>
    <t>Расходы отчетного периода, (тыс.руб.)</t>
  </si>
  <si>
    <t xml:space="preserve">факт </t>
  </si>
  <si>
    <t>Факт</t>
  </si>
  <si>
    <r>
      <t>*</t>
    </r>
    <r>
      <rPr>
        <sz val="10"/>
        <color theme="1"/>
        <rFont val="Times New Roman"/>
        <family val="1"/>
        <charset val="204"/>
      </rPr>
      <t>Указывается причина низкого освоения средств местного бюджета при кассовых расходах менее 95% - по итогам года</t>
    </r>
  </si>
  <si>
    <t>СОВЕТ ДЕПУТАТОВ</t>
  </si>
  <si>
    <t>701</t>
  </si>
  <si>
    <t>0103</t>
  </si>
  <si>
    <t>(наименование муниципальной программы)</t>
  </si>
  <si>
    <t>Наименование целей, индикаторов, задач, показателей, подпрограмм, основных мероприятий</t>
  </si>
  <si>
    <t>Единица измерения</t>
  </si>
  <si>
    <t>Значения индикаторов и показателей</t>
  </si>
  <si>
    <t>Обоснование отклонений значений индикатора, показателя на конец года (при наличии)</t>
  </si>
  <si>
    <t>Фактическое значение по итогам года, предшествующего отчетному</t>
  </si>
  <si>
    <t>План</t>
  </si>
  <si>
    <t>Отчет о достижении значений индикаторов целей, показателей задач муниципальной программы</t>
  </si>
  <si>
    <t xml:space="preserve">Показатель 1 задачи 1 подпрограммы 1: 
Удельный вес  муниципальных служащих, имеющих высшее профессиональное образование, соответствующее направлению деятельности
</t>
  </si>
  <si>
    <t xml:space="preserve">Показатель  2 задачи 1 подпрограммы 1: 
Удельный вес муниципальных служащих, имеющих выслугу более 10 лет, в структуре аппарата управления
</t>
  </si>
  <si>
    <t xml:space="preserve">Показатель  1 задачи 2 подпрограммы 1:
Численность муниципальных служащих, прошедших курсы повышения квалификации за год
</t>
  </si>
  <si>
    <t xml:space="preserve">Показатель  2 задачи 2 подпрограммы 1:
Удельный вес муниципальных служащих,  имеющих высший квалификационный разряд
</t>
  </si>
  <si>
    <t xml:space="preserve">Показатель 1 задачи 3 подпрограммы 1 
Доля сведений о доходах, имуществе и обязательствах имущественного характера, представленных муниципальными служащими Грязинского муниципального р-на, в отношении которых ОМСУ проведен внутренний мониторинг полноты и достоверности сведений о доходах, об имуществе и обязательствах имущественного характера, от общего количества представленных сведений
</t>
  </si>
  <si>
    <t xml:space="preserve">Показатель 1 задачи 1 подпрограммы 2:
Годовой тираж районной газеты «Грязинские известия»
</t>
  </si>
  <si>
    <t xml:space="preserve">Показатель 2 задачи 1 подпрограммы 2: 
Доля собственных доходов МАУ «Редакция газеты «Грязинские известия» в общем объеме доходов учреждения
</t>
  </si>
  <si>
    <t xml:space="preserve">Показатель 1 задачи 1 подпрограммы 3:
Кол-во поступивших обращений граждан по вопросам местного  значения
</t>
  </si>
  <si>
    <t xml:space="preserve">Показатель 2 задачи 1 подпрограммы 3:
Доля исполненных обращений граждан от числа поступивших
</t>
  </si>
  <si>
    <t>%</t>
  </si>
  <si>
    <t xml:space="preserve">Показатель 1 задачи 2 подпрограммы 3:
Количество единиц хранения в архивном отделе
</t>
  </si>
  <si>
    <t xml:space="preserve">Показатель 2 задачи 2 подпрограммы 3:
Количество исполненных социально-правовых запросов
</t>
  </si>
  <si>
    <t xml:space="preserve">Показатель 3 задачи 2 подпрограммы 3:
Количество тематических выставок и публикаций
</t>
  </si>
  <si>
    <t xml:space="preserve">Показатель 1 задачи 3 подпрограммы 3:
Количество актовых записей
</t>
  </si>
  <si>
    <t xml:space="preserve">Показатель 2 задачи 3 подпрограммы 3:
Количество юридически значимых действий
</t>
  </si>
  <si>
    <t xml:space="preserve">Показатель 1 задачи 4 подпрограммы 3:
Количество поступивших протоколов об административных  правонарушениях
</t>
  </si>
  <si>
    <t xml:space="preserve">Показатель 2 задачи 4 подпрограммы 3:
Доля рассмотренных протоколов об административных правонарушениях
</t>
  </si>
  <si>
    <t xml:space="preserve">Показатель 3 задачи 4 подпрограммы 3: 
Сумма наложенных штрафов
</t>
  </si>
  <si>
    <t xml:space="preserve">Показатель 4 задачи 4 подпрограммы 3:
Доля взысканных штрафов от общей суммы наложенных штрафов
</t>
  </si>
  <si>
    <t xml:space="preserve">Показатель 1 задачи 5 подпрограммы 3: Количество принятых нормативных правовых </t>
  </si>
  <si>
    <t xml:space="preserve">Показатель 1 задачи 6 подпрограммы 3:
Кол-во работников организаций, прошедших обучение по охране труда
</t>
  </si>
  <si>
    <t xml:space="preserve">Показатель 2 задачи 6 подпрограммы 3: Количество консультаций и тематических публикаций по вопросам трудового </t>
  </si>
  <si>
    <t xml:space="preserve">Показатель 1 задачи 7 подпрограммы 3:
Количество несовершеннолетних, состоящих на учете в КДН
</t>
  </si>
  <si>
    <t xml:space="preserve">Показатель 2 задачи 7 подпрограммы 3:
Количество неблагополучных семей, состоящих на учете в КДН
</t>
  </si>
  <si>
    <t xml:space="preserve">Показатель 3 задачи 7 подпрограммы 3: 
Кол-во совершенных преступлений несовершеннолетними гражданами
</t>
  </si>
  <si>
    <t>администрация района</t>
  </si>
  <si>
    <t>да/нет</t>
  </si>
  <si>
    <t>да</t>
  </si>
  <si>
    <t>чел.</t>
  </si>
  <si>
    <t>тыс.экз.</t>
  </si>
  <si>
    <t>ед.</t>
  </si>
  <si>
    <t>тыс.руб.</t>
  </si>
  <si>
    <t>шт.</t>
  </si>
  <si>
    <t>комитет КСЭРТ</t>
  </si>
  <si>
    <t>КДН</t>
  </si>
  <si>
    <t>отдел образования</t>
  </si>
  <si>
    <t>709</t>
  </si>
  <si>
    <t>0709</t>
  </si>
  <si>
    <t>Основное мероприятие 4 подпрограммы 3
Расходы на реализацию государственных полномочий по регистрации актов гражданского состояния</t>
  </si>
  <si>
    <t>Основное мероприятие 8 подпрограммы 3
Расходы на реализацию отдельных государственных полномочий в области охраны труда</t>
  </si>
  <si>
    <t>показатель исполнен</t>
  </si>
  <si>
    <t>показатель исполнен на 100%</t>
  </si>
  <si>
    <t>показатель исполнен на 80,8%</t>
  </si>
  <si>
    <t xml:space="preserve">Индикатор 1:
Уровень удовлетворенности населения деятельностью ОМСУ Грязинского муниципального района
</t>
  </si>
  <si>
    <t>за счет средств местного бюджета за 2024 год.</t>
  </si>
  <si>
    <t>"Обеспечение реализации муниципальной политики в Грязинском муниципальном районе на 2020 - 2027 г.г."</t>
  </si>
  <si>
    <t>Расходы 2024 г.</t>
  </si>
  <si>
    <t>Муниципальная программа 
"Обеспечение реализации муниципальной политики в Грязинском муниципальном районе на 2020 - 2027 г.г."</t>
  </si>
  <si>
    <t>за счет средств иных источников за 2024 год</t>
  </si>
  <si>
    <t>за счет средств всех источников за 2024 год</t>
  </si>
  <si>
    <t>Отчетный 2024 год</t>
  </si>
  <si>
    <t>1.3.13.</t>
  </si>
  <si>
    <t>04 3 14 00000</t>
  </si>
  <si>
    <t>Основное мероприятие 14 подпрограммы 3
Разработка или актуализация документов стратегического планирования Грязинского муниципального района на основе использования современных информационных технологий, экономико-математических методов моделирования, прогнозирования и стратегического планирования</t>
  </si>
  <si>
    <t>отдел ЗАГС и архива</t>
  </si>
  <si>
    <t>Подпрограмма 1 
"Совершенствование муниципальной службы Грязинского муниципального района на 2020 – 2027 г.г."</t>
  </si>
  <si>
    <t>Основное мероприятие 1 подпрограммы 1
Обучение муниципальных служащих на курсах повышения квалификации"</t>
  </si>
  <si>
    <t>Основное мероприятие 1 подпрограммы 1
Обучение муниципальных служащих на курсах повышения квалификации</t>
  </si>
  <si>
    <t>Основное мероприятие 2 подпрограммы 1
Совершенствование информационного обеспечения муниципальных служащих</t>
  </si>
  <si>
    <t>Подпрограмма 2
Создание условий для обеспечения населения информацией о деятельности органов муниципальной власти и социально-экономическом развитии Грязинского муниципального района на 2020 – 2027 г.г.</t>
  </si>
  <si>
    <t>Основное мероприятие  1 подпрограммы 2
Расходы на содержание аппарата управления администрации Грязинского муниципального района</t>
  </si>
  <si>
    <t>Подпрограмма 3 
Обеспечение реализации муниципальной политики на 2020 – 2027 г.г.</t>
  </si>
  <si>
    <t xml:space="preserve">показатель исполнен </t>
  </si>
  <si>
    <t>показатель исполнен на 76%</t>
  </si>
  <si>
    <t>показатель исполнен на 66%</t>
  </si>
  <si>
    <t>показатель исполнен на 102,6%</t>
  </si>
  <si>
    <t>показатель исполнен на 119,8%</t>
  </si>
  <si>
    <t>показатель исполнен на 160%</t>
  </si>
  <si>
    <t>показатель исполнен на 33,3%</t>
  </si>
  <si>
    <t>показатель исполнен на 77,6%</t>
  </si>
  <si>
    <t>показатель исполнен на 81%</t>
  </si>
  <si>
    <t>показатель исполнен на 146,7%</t>
  </si>
  <si>
    <t>показатель исполнен на 104,3%</t>
  </si>
  <si>
    <t>показатель исполнен на 116,4%</t>
  </si>
  <si>
    <t>показатель исполнен на 239%</t>
  </si>
  <si>
    <t>показатель исполнен на 89%</t>
  </si>
  <si>
    <t>показатель исполнен на 63,5%</t>
  </si>
  <si>
    <t>показатель исполнен на 71,4%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</si>
</sst>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"/>
    <numFmt numFmtId="165" formatCode="_-* #,##0.0_р_._-;\-* #,##0.0_р_._-;_-* &quot;-&quot;??_р_._-;_-@_-"/>
    <numFmt numFmtId="166" formatCode="_-* #,##0.0\ _₽_-;\-* #,##0.0\ _₽_-;_-* &quot;-&quot;??\ _₽_-;_-@_-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9.5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9"/>
      <color theme="1"/>
      <name val="Calibri"/>
      <family val="2"/>
      <charset val="204"/>
    </font>
    <font>
      <b/>
      <i/>
      <sz val="9"/>
      <color theme="1"/>
      <name val="Calibri"/>
      <family val="2"/>
      <charset val="204"/>
    </font>
    <font>
      <i/>
      <sz val="9"/>
      <color theme="1"/>
      <name val="Calibri"/>
      <family val="2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8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65" fontId="6" fillId="0" borderId="1" xfId="1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1" applyNumberFormat="1" applyFont="1" applyBorder="1" applyAlignment="1">
      <alignment horizontal="center" vertical="center"/>
    </xf>
    <xf numFmtId="9" fontId="7" fillId="0" borderId="1" xfId="2" applyFont="1" applyBorder="1" applyAlignment="1">
      <alignment horizontal="center" vertical="center"/>
    </xf>
    <xf numFmtId="0" fontId="7" fillId="0" borderId="0" xfId="0" applyFont="1"/>
    <xf numFmtId="0" fontId="1" fillId="0" borderId="0" xfId="0" applyFont="1" applyBorder="1"/>
    <xf numFmtId="165" fontId="6" fillId="0" borderId="1" xfId="1" applyNumberFormat="1" applyFont="1" applyBorder="1"/>
    <xf numFmtId="0" fontId="6" fillId="0" borderId="0" xfId="0" applyFont="1" applyBorder="1"/>
    <xf numFmtId="0" fontId="6" fillId="0" borderId="0" xfId="0" applyFont="1"/>
    <xf numFmtId="0" fontId="6" fillId="0" borderId="1" xfId="0" applyFont="1" applyFill="1" applyBorder="1" applyAlignment="1">
      <alignment vertical="center"/>
    </xf>
    <xf numFmtId="165" fontId="7" fillId="0" borderId="1" xfId="1" applyNumberFormat="1" applyFont="1" applyBorder="1"/>
    <xf numFmtId="0" fontId="7" fillId="0" borderId="0" xfId="0" applyFont="1" applyBorder="1"/>
    <xf numFmtId="0" fontId="7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2" fillId="0" borderId="0" xfId="0" applyFont="1"/>
    <xf numFmtId="0" fontId="12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distributed" wrapText="1"/>
    </xf>
    <xf numFmtId="49" fontId="14" fillId="0" borderId="1" xfId="0" applyNumberFormat="1" applyFont="1" applyBorder="1" applyAlignment="1">
      <alignment horizontal="center" vertical="center"/>
    </xf>
    <xf numFmtId="166" fontId="15" fillId="0" borderId="1" xfId="1" applyNumberFormat="1" applyFont="1" applyBorder="1" applyAlignment="1">
      <alignment horizontal="center" vertical="center"/>
    </xf>
    <xf numFmtId="9" fontId="15" fillId="0" borderId="1" xfId="2" applyFont="1" applyBorder="1" applyAlignment="1">
      <alignment horizontal="center" vertical="center"/>
    </xf>
    <xf numFmtId="0" fontId="10" fillId="0" borderId="1" xfId="0" applyFont="1" applyBorder="1" applyAlignment="1">
      <alignment vertical="distributed" wrapText="1"/>
    </xf>
    <xf numFmtId="0" fontId="16" fillId="0" borderId="0" xfId="0" applyFont="1"/>
    <xf numFmtId="0" fontId="10" fillId="0" borderId="2" xfId="0" applyFont="1" applyBorder="1" applyAlignment="1">
      <alignment vertical="distributed" wrapText="1"/>
    </xf>
    <xf numFmtId="0" fontId="18" fillId="0" borderId="1" xfId="0" applyFont="1" applyFill="1" applyBorder="1" applyAlignment="1">
      <alignment horizontal="left" vertical="distributed" wrapText="1"/>
    </xf>
    <xf numFmtId="49" fontId="18" fillId="0" borderId="1" xfId="0" applyNumberFormat="1" applyFont="1" applyFill="1" applyBorder="1" applyAlignment="1">
      <alignment horizontal="center" vertical="center"/>
    </xf>
    <xf numFmtId="166" fontId="19" fillId="0" borderId="1" xfId="1" applyNumberFormat="1" applyFont="1" applyFill="1" applyBorder="1" applyAlignment="1">
      <alignment horizontal="center" vertical="center"/>
    </xf>
    <xf numFmtId="9" fontId="19" fillId="0" borderId="1" xfId="2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distributed" wrapText="1"/>
    </xf>
    <xf numFmtId="0" fontId="20" fillId="0" borderId="0" xfId="0" applyFont="1" applyFill="1"/>
    <xf numFmtId="0" fontId="17" fillId="0" borderId="1" xfId="0" applyFont="1" applyFill="1" applyBorder="1" applyAlignment="1">
      <alignment vertical="justify"/>
    </xf>
    <xf numFmtId="0" fontId="22" fillId="0" borderId="1" xfId="0" applyFont="1" applyBorder="1" applyAlignment="1">
      <alignment horizontal="left" vertical="distributed" wrapText="1"/>
    </xf>
    <xf numFmtId="49" fontId="22" fillId="0" borderId="1" xfId="0" applyNumberFormat="1" applyFont="1" applyBorder="1" applyAlignment="1">
      <alignment horizontal="center" vertical="center"/>
    </xf>
    <xf numFmtId="166" fontId="23" fillId="0" borderId="1" xfId="1" applyNumberFormat="1" applyFont="1" applyBorder="1" applyAlignment="1">
      <alignment horizontal="center" vertical="center"/>
    </xf>
    <xf numFmtId="9" fontId="23" fillId="0" borderId="1" xfId="2" applyFont="1" applyFill="1" applyBorder="1" applyAlignment="1">
      <alignment horizontal="center" vertical="center"/>
    </xf>
    <xf numFmtId="0" fontId="24" fillId="0" borderId="0" xfId="0" applyFont="1"/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justify"/>
    </xf>
    <xf numFmtId="0" fontId="17" fillId="0" borderId="2" xfId="0" applyFont="1" applyFill="1" applyBorder="1" applyAlignment="1">
      <alignment horizontal="left" vertical="justify"/>
    </xf>
    <xf numFmtId="0" fontId="24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distributed" wrapText="1"/>
    </xf>
    <xf numFmtId="0" fontId="21" fillId="0" borderId="1" xfId="0" applyFont="1" applyBorder="1" applyAlignment="1">
      <alignment vertical="justify"/>
    </xf>
    <xf numFmtId="0" fontId="24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166" fontId="25" fillId="0" borderId="1" xfId="1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justify"/>
    </xf>
    <xf numFmtId="0" fontId="21" fillId="0" borderId="1" xfId="0" applyFont="1" applyBorder="1" applyAlignment="1">
      <alignment horizontal="justify" vertical="center"/>
    </xf>
    <xf numFmtId="164" fontId="25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1" fillId="0" borderId="0" xfId="0" applyFont="1" applyBorder="1" applyAlignment="1"/>
    <xf numFmtId="0" fontId="6" fillId="0" borderId="0" xfId="0" applyFont="1" applyBorder="1" applyAlignment="1"/>
    <xf numFmtId="0" fontId="10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9" fontId="27" fillId="0" borderId="1" xfId="2" applyFont="1" applyBorder="1" applyAlignment="1">
      <alignment horizontal="center" vertical="center"/>
    </xf>
    <xf numFmtId="0" fontId="27" fillId="0" borderId="0" xfId="0" applyFont="1"/>
    <xf numFmtId="0" fontId="27" fillId="0" borderId="0" xfId="0" applyFont="1" applyBorder="1" applyAlignment="1"/>
    <xf numFmtId="43" fontId="27" fillId="0" borderId="1" xfId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6" fontId="27" fillId="0" borderId="1" xfId="1" applyNumberFormat="1" applyFont="1" applyBorder="1" applyAlignment="1">
      <alignment horizontal="center"/>
    </xf>
    <xf numFmtId="166" fontId="27" fillId="0" borderId="1" xfId="1" applyNumberFormat="1" applyFont="1" applyBorder="1"/>
    <xf numFmtId="0" fontId="27" fillId="0" borderId="2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65" fontId="27" fillId="0" borderId="1" xfId="1" applyNumberFormat="1" applyFont="1" applyBorder="1"/>
    <xf numFmtId="0" fontId="27" fillId="0" borderId="0" xfId="0" applyFont="1" applyBorder="1"/>
    <xf numFmtId="0" fontId="27" fillId="0" borderId="1" xfId="0" applyFont="1" applyFill="1" applyBorder="1" applyAlignment="1">
      <alignment vertical="center"/>
    </xf>
    <xf numFmtId="49" fontId="31" fillId="0" borderId="1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49" fontId="33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justify"/>
    </xf>
    <xf numFmtId="0" fontId="2" fillId="0" borderId="1" xfId="0" applyFont="1" applyBorder="1" applyAlignment="1">
      <alignment vertical="justify"/>
    </xf>
    <xf numFmtId="0" fontId="1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distributed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34" fillId="0" borderId="1" xfId="0" applyFont="1" applyBorder="1" applyAlignment="1">
      <alignment horizontal="center" vertical="top" wrapText="1"/>
    </xf>
    <xf numFmtId="0" fontId="34" fillId="0" borderId="0" xfId="0" applyFont="1"/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1" fillId="0" borderId="2" xfId="0" applyFont="1" applyBorder="1" applyAlignment="1">
      <alignment horizontal="left" vertical="center" wrapText="1"/>
    </xf>
    <xf numFmtId="0" fontId="1" fillId="0" borderId="1" xfId="0" applyFont="1" applyBorder="1"/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left" vertical="center"/>
    </xf>
    <xf numFmtId="0" fontId="21" fillId="0" borderId="2" xfId="0" applyFont="1" applyBorder="1" applyAlignment="1">
      <alignment horizontal="justify" vertical="center"/>
    </xf>
    <xf numFmtId="0" fontId="21" fillId="0" borderId="3" xfId="0" applyFont="1" applyBorder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24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distributed" wrapText="1"/>
    </xf>
    <xf numFmtId="49" fontId="2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top"/>
    </xf>
    <xf numFmtId="0" fontId="27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/>
    </xf>
    <xf numFmtId="16" fontId="9" fillId="0" borderId="2" xfId="0" applyNumberFormat="1" applyFont="1" applyBorder="1" applyAlignment="1">
      <alignment horizontal="left" vertical="top" wrapText="1"/>
    </xf>
    <xf numFmtId="16" fontId="9" fillId="0" borderId="3" xfId="0" applyNumberFormat="1" applyFont="1" applyBorder="1" applyAlignment="1">
      <alignment horizontal="left" vertical="top" wrapText="1"/>
    </xf>
    <xf numFmtId="16" fontId="9" fillId="0" borderId="4" xfId="0" applyNumberFormat="1" applyFont="1" applyBorder="1" applyAlignment="1">
      <alignment horizontal="left" vertical="top" wrapText="1"/>
    </xf>
    <xf numFmtId="16" fontId="28" fillId="0" borderId="2" xfId="0" applyNumberFormat="1" applyFont="1" applyBorder="1" applyAlignment="1">
      <alignment horizontal="left" vertical="top" wrapText="1"/>
    </xf>
    <xf numFmtId="16" fontId="28" fillId="0" borderId="3" xfId="0" applyNumberFormat="1" applyFont="1" applyBorder="1" applyAlignment="1">
      <alignment horizontal="left" vertical="top" wrapText="1"/>
    </xf>
    <xf numFmtId="16" fontId="28" fillId="0" borderId="4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6" fontId="28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28" fillId="0" borderId="2" xfId="0" applyFont="1" applyBorder="1" applyAlignment="1">
      <alignment horizontal="left" vertical="top" wrapText="1"/>
    </xf>
    <xf numFmtId="0" fontId="28" fillId="0" borderId="3" xfId="0" applyFont="1" applyBorder="1" applyAlignment="1">
      <alignment horizontal="left" vertical="top" wrapText="1"/>
    </xf>
    <xf numFmtId="0" fontId="28" fillId="0" borderId="4" xfId="0" applyFont="1" applyBorder="1" applyAlignment="1">
      <alignment horizontal="left" vertical="top" wrapText="1"/>
    </xf>
    <xf numFmtId="0" fontId="27" fillId="0" borderId="2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left" vertical="top" wrapText="1"/>
    </xf>
    <xf numFmtId="0" fontId="27" fillId="0" borderId="4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left" vertical="top" wrapText="1"/>
    </xf>
    <xf numFmtId="0" fontId="27" fillId="0" borderId="2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49" fontId="22" fillId="0" borderId="2" xfId="0" applyNumberFormat="1" applyFont="1" applyFill="1" applyBorder="1" applyAlignment="1">
      <alignment horizontal="center" vertical="center"/>
    </xf>
    <xf numFmtId="49" fontId="22" fillId="0" borderId="3" xfId="0" applyNumberFormat="1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top"/>
    </xf>
    <xf numFmtId="0" fontId="27" fillId="0" borderId="3" xfId="0" applyFont="1" applyBorder="1" applyAlignment="1">
      <alignment horizontal="center" vertical="top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6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" xfId="0" applyFont="1" applyBorder="1" applyAlignment="1">
      <alignment horizontal="center" vertical="top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16" workbookViewId="0">
      <selection activeCell="A50" sqref="A50"/>
    </sheetView>
  </sheetViews>
  <sheetFormatPr defaultRowHeight="13.8" x14ac:dyDescent="0.3"/>
  <cols>
    <col min="1" max="1" width="7" style="21" customWidth="1"/>
    <col min="2" max="2" width="54.109375" style="21" customWidth="1"/>
    <col min="3" max="3" width="18.33203125" style="21" customWidth="1"/>
    <col min="4" max="4" width="6.109375" style="21" customWidth="1"/>
    <col min="5" max="5" width="7.21875" style="21" customWidth="1"/>
    <col min="6" max="6" width="13" style="21" customWidth="1"/>
    <col min="7" max="7" width="11.44140625" style="23" customWidth="1"/>
    <col min="8" max="8" width="11.109375" style="23" customWidth="1"/>
    <col min="9" max="9" width="10" style="21" customWidth="1"/>
    <col min="10" max="10" width="17.33203125" style="21" customWidth="1"/>
    <col min="11" max="16384" width="8.88671875" style="21"/>
  </cols>
  <sheetData>
    <row r="1" spans="1:10" x14ac:dyDescent="0.3">
      <c r="A1" s="119" t="s">
        <v>39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x14ac:dyDescent="0.3">
      <c r="A2" s="119" t="s">
        <v>148</v>
      </c>
      <c r="B2" s="119"/>
      <c r="C2" s="119"/>
      <c r="D2" s="119"/>
      <c r="E2" s="119"/>
      <c r="F2" s="119"/>
      <c r="G2" s="119"/>
      <c r="H2" s="119"/>
      <c r="I2" s="119"/>
      <c r="J2" s="119"/>
    </row>
    <row r="3" spans="1:10" x14ac:dyDescent="0.3">
      <c r="A3" s="119" t="s">
        <v>147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0" x14ac:dyDescent="0.3">
      <c r="A4" s="22"/>
    </row>
    <row r="5" spans="1:10" ht="21.6" customHeight="1" x14ac:dyDescent="0.3">
      <c r="A5" s="112" t="s">
        <v>21</v>
      </c>
      <c r="B5" s="136" t="s">
        <v>0</v>
      </c>
      <c r="C5" s="136" t="s">
        <v>1</v>
      </c>
      <c r="D5" s="137" t="s">
        <v>2</v>
      </c>
      <c r="E5" s="137"/>
      <c r="F5" s="137"/>
      <c r="G5" s="111" t="s">
        <v>149</v>
      </c>
      <c r="H5" s="111"/>
      <c r="I5" s="111"/>
      <c r="J5" s="112" t="s">
        <v>40</v>
      </c>
    </row>
    <row r="6" spans="1:10" ht="27" customHeight="1" x14ac:dyDescent="0.3">
      <c r="A6" s="113"/>
      <c r="B6" s="136"/>
      <c r="C6" s="136"/>
      <c r="D6" s="24" t="s">
        <v>3</v>
      </c>
      <c r="E6" s="24" t="s">
        <v>4</v>
      </c>
      <c r="F6" s="24" t="s">
        <v>5</v>
      </c>
      <c r="G6" s="25" t="s">
        <v>6</v>
      </c>
      <c r="H6" s="94" t="s">
        <v>89</v>
      </c>
      <c r="I6" s="26" t="s">
        <v>7</v>
      </c>
      <c r="J6" s="113"/>
    </row>
    <row r="7" spans="1:10" s="32" customFormat="1" x14ac:dyDescent="0.3">
      <c r="A7" s="129" t="s">
        <v>69</v>
      </c>
      <c r="B7" s="131" t="s">
        <v>150</v>
      </c>
      <c r="C7" s="27" t="s">
        <v>41</v>
      </c>
      <c r="D7" s="89" t="s">
        <v>87</v>
      </c>
      <c r="E7" s="89" t="s">
        <v>87</v>
      </c>
      <c r="F7" s="28" t="s">
        <v>42</v>
      </c>
      <c r="G7" s="29">
        <f>G8+G9+G10+G12</f>
        <v>81003.199999999997</v>
      </c>
      <c r="H7" s="29">
        <f>H8+H9+H10+H12</f>
        <v>81003.199999999997</v>
      </c>
      <c r="I7" s="30">
        <f t="shared" ref="I7:I44" si="0">H7/G7</f>
        <v>1</v>
      </c>
      <c r="J7" s="31"/>
    </row>
    <row r="8" spans="1:10" s="32" customFormat="1" ht="15" customHeight="1" x14ac:dyDescent="0.3">
      <c r="A8" s="130"/>
      <c r="B8" s="132"/>
      <c r="C8" s="27" t="s">
        <v>10</v>
      </c>
      <c r="D8" s="89" t="s">
        <v>87</v>
      </c>
      <c r="E8" s="89" t="s">
        <v>87</v>
      </c>
      <c r="F8" s="28" t="s">
        <v>42</v>
      </c>
      <c r="G8" s="29">
        <f>G14+G26+G29</f>
        <v>79898.899999999994</v>
      </c>
      <c r="H8" s="29">
        <f>H14+H26+H29</f>
        <v>79898.899999999994</v>
      </c>
      <c r="I8" s="30">
        <f t="shared" si="0"/>
        <v>1</v>
      </c>
      <c r="J8" s="33"/>
    </row>
    <row r="9" spans="1:10" s="32" customFormat="1" x14ac:dyDescent="0.3">
      <c r="A9" s="130"/>
      <c r="B9" s="132"/>
      <c r="C9" s="27" t="s">
        <v>92</v>
      </c>
      <c r="D9" s="89" t="s">
        <v>87</v>
      </c>
      <c r="E9" s="89" t="s">
        <v>87</v>
      </c>
      <c r="F9" s="28" t="s">
        <v>42</v>
      </c>
      <c r="G9" s="29">
        <f>G15</f>
        <v>7.1</v>
      </c>
      <c r="H9" s="29">
        <f>H15</f>
        <v>7.1</v>
      </c>
      <c r="I9" s="30">
        <f t="shared" si="0"/>
        <v>1</v>
      </c>
      <c r="J9" s="33"/>
    </row>
    <row r="10" spans="1:10" s="32" customFormat="1" ht="15" customHeight="1" x14ac:dyDescent="0.3">
      <c r="A10" s="130"/>
      <c r="B10" s="132"/>
      <c r="C10" s="27" t="s">
        <v>157</v>
      </c>
      <c r="D10" s="89" t="s">
        <v>87</v>
      </c>
      <c r="E10" s="89" t="s">
        <v>87</v>
      </c>
      <c r="F10" s="28" t="s">
        <v>42</v>
      </c>
      <c r="G10" s="29">
        <f>G16+G30</f>
        <v>1027.5</v>
      </c>
      <c r="H10" s="29">
        <f>H16+H30</f>
        <v>1027.5</v>
      </c>
      <c r="I10" s="30">
        <f t="shared" si="0"/>
        <v>1</v>
      </c>
      <c r="J10" s="33"/>
    </row>
    <row r="11" spans="1:10" s="32" customFormat="1" ht="15" hidden="1" customHeight="1" x14ac:dyDescent="0.3">
      <c r="A11" s="130"/>
      <c r="B11" s="132"/>
      <c r="C11" s="27" t="str">
        <f>C17</f>
        <v>отдел образования</v>
      </c>
      <c r="D11" s="89" t="s">
        <v>87</v>
      </c>
      <c r="E11" s="89" t="s">
        <v>87</v>
      </c>
      <c r="F11" s="28" t="s">
        <v>42</v>
      </c>
      <c r="G11" s="29">
        <f>G17</f>
        <v>0</v>
      </c>
      <c r="H11" s="29">
        <f>H17</f>
        <v>0</v>
      </c>
      <c r="I11" s="30" t="e">
        <f t="shared" si="0"/>
        <v>#DIV/0!</v>
      </c>
      <c r="J11" s="33"/>
    </row>
    <row r="12" spans="1:10" s="32" customFormat="1" x14ac:dyDescent="0.3">
      <c r="A12" s="130"/>
      <c r="B12" s="133"/>
      <c r="C12" s="27" t="s">
        <v>11</v>
      </c>
      <c r="D12" s="89" t="s">
        <v>87</v>
      </c>
      <c r="E12" s="89" t="s">
        <v>87</v>
      </c>
      <c r="F12" s="28" t="s">
        <v>42</v>
      </c>
      <c r="G12" s="29">
        <f>G18</f>
        <v>69.7</v>
      </c>
      <c r="H12" s="29">
        <f>H18</f>
        <v>69.7</v>
      </c>
      <c r="I12" s="30">
        <f t="shared" si="0"/>
        <v>1</v>
      </c>
      <c r="J12" s="33"/>
    </row>
    <row r="13" spans="1:10" s="39" customFormat="1" ht="14.4" customHeight="1" x14ac:dyDescent="0.3">
      <c r="A13" s="134" t="s">
        <v>70</v>
      </c>
      <c r="B13" s="123" t="s">
        <v>158</v>
      </c>
      <c r="C13" s="34" t="s">
        <v>8</v>
      </c>
      <c r="D13" s="90" t="s">
        <v>87</v>
      </c>
      <c r="E13" s="90" t="s">
        <v>87</v>
      </c>
      <c r="F13" s="35" t="s">
        <v>43</v>
      </c>
      <c r="G13" s="36">
        <f>SUM(G14:G18)</f>
        <v>291.89999999999998</v>
      </c>
      <c r="H13" s="36">
        <f>SUM(H14:H18)</f>
        <v>291.89999999999998</v>
      </c>
      <c r="I13" s="37">
        <f t="shared" si="0"/>
        <v>1</v>
      </c>
      <c r="J13" s="38"/>
    </row>
    <row r="14" spans="1:10" s="39" customFormat="1" ht="14.4" customHeight="1" x14ac:dyDescent="0.3">
      <c r="A14" s="135"/>
      <c r="B14" s="124"/>
      <c r="C14" s="34" t="s">
        <v>10</v>
      </c>
      <c r="D14" s="90" t="s">
        <v>87</v>
      </c>
      <c r="E14" s="90" t="s">
        <v>87</v>
      </c>
      <c r="F14" s="35" t="s">
        <v>43</v>
      </c>
      <c r="G14" s="36">
        <f>G19+G24</f>
        <v>190</v>
      </c>
      <c r="H14" s="36">
        <f>H19+H24</f>
        <v>190</v>
      </c>
      <c r="I14" s="37">
        <f t="shared" si="0"/>
        <v>1</v>
      </c>
      <c r="J14" s="40"/>
    </row>
    <row r="15" spans="1:10" s="39" customFormat="1" x14ac:dyDescent="0.3">
      <c r="A15" s="135"/>
      <c r="B15" s="124"/>
      <c r="C15" s="95" t="s">
        <v>92</v>
      </c>
      <c r="D15" s="90" t="s">
        <v>87</v>
      </c>
      <c r="E15" s="90" t="s">
        <v>87</v>
      </c>
      <c r="F15" s="35" t="s">
        <v>43</v>
      </c>
      <c r="G15" s="36">
        <f t="shared" ref="G15:H17" si="1">G20</f>
        <v>7.1</v>
      </c>
      <c r="H15" s="36">
        <f t="shared" si="1"/>
        <v>7.1</v>
      </c>
      <c r="I15" s="37">
        <f t="shared" si="0"/>
        <v>1</v>
      </c>
      <c r="J15" s="40"/>
    </row>
    <row r="16" spans="1:10" s="39" customFormat="1" x14ac:dyDescent="0.3">
      <c r="A16" s="135"/>
      <c r="B16" s="124"/>
      <c r="C16" s="34" t="s">
        <v>157</v>
      </c>
      <c r="D16" s="90" t="s">
        <v>87</v>
      </c>
      <c r="E16" s="90" t="s">
        <v>87</v>
      </c>
      <c r="F16" s="35" t="s">
        <v>43</v>
      </c>
      <c r="G16" s="36">
        <f t="shared" si="1"/>
        <v>25.1</v>
      </c>
      <c r="H16" s="36">
        <f t="shared" si="1"/>
        <v>25.1</v>
      </c>
      <c r="I16" s="37">
        <f t="shared" si="0"/>
        <v>1</v>
      </c>
      <c r="J16" s="40"/>
    </row>
    <row r="17" spans="1:10" s="39" customFormat="1" hidden="1" x14ac:dyDescent="0.3">
      <c r="A17" s="135"/>
      <c r="B17" s="124"/>
      <c r="C17" s="34" t="str">
        <f>C22</f>
        <v>отдел образования</v>
      </c>
      <c r="D17" s="90" t="s">
        <v>87</v>
      </c>
      <c r="E17" s="90" t="s">
        <v>87</v>
      </c>
      <c r="F17" s="35" t="s">
        <v>43</v>
      </c>
      <c r="G17" s="36">
        <f t="shared" si="1"/>
        <v>0</v>
      </c>
      <c r="H17" s="36">
        <f t="shared" si="1"/>
        <v>0</v>
      </c>
      <c r="I17" s="37" t="e">
        <f t="shared" si="0"/>
        <v>#DIV/0!</v>
      </c>
      <c r="J17" s="40"/>
    </row>
    <row r="18" spans="1:10" s="39" customFormat="1" x14ac:dyDescent="0.3">
      <c r="A18" s="135"/>
      <c r="B18" s="125"/>
      <c r="C18" s="34" t="s">
        <v>11</v>
      </c>
      <c r="D18" s="90" t="s">
        <v>87</v>
      </c>
      <c r="E18" s="90" t="s">
        <v>87</v>
      </c>
      <c r="F18" s="35" t="s">
        <v>43</v>
      </c>
      <c r="G18" s="36">
        <f>G23+G25</f>
        <v>69.7</v>
      </c>
      <c r="H18" s="36">
        <f>H23+H25</f>
        <v>69.7</v>
      </c>
      <c r="I18" s="37">
        <f t="shared" si="0"/>
        <v>1</v>
      </c>
      <c r="J18" s="40"/>
    </row>
    <row r="19" spans="1:10" s="45" customFormat="1" ht="17.399999999999999" customHeight="1" x14ac:dyDescent="0.3">
      <c r="A19" s="114" t="s">
        <v>71</v>
      </c>
      <c r="B19" s="108" t="s">
        <v>160</v>
      </c>
      <c r="C19" s="41" t="s">
        <v>10</v>
      </c>
      <c r="D19" s="42" t="s">
        <v>14</v>
      </c>
      <c r="E19" s="42" t="s">
        <v>15</v>
      </c>
      <c r="F19" s="42" t="s">
        <v>44</v>
      </c>
      <c r="G19" s="43">
        <v>125.3</v>
      </c>
      <c r="H19" s="43">
        <v>125.3</v>
      </c>
      <c r="I19" s="44">
        <f t="shared" si="0"/>
        <v>1</v>
      </c>
      <c r="J19" s="117"/>
    </row>
    <row r="20" spans="1:10" s="45" customFormat="1" ht="20.399999999999999" customHeight="1" x14ac:dyDescent="0.3">
      <c r="A20" s="115"/>
      <c r="B20" s="116"/>
      <c r="C20" s="41" t="s">
        <v>92</v>
      </c>
      <c r="D20" s="42" t="s">
        <v>93</v>
      </c>
      <c r="E20" s="42" t="s">
        <v>94</v>
      </c>
      <c r="F20" s="42" t="s">
        <v>44</v>
      </c>
      <c r="G20" s="43">
        <v>7.1</v>
      </c>
      <c r="H20" s="43">
        <v>7.1</v>
      </c>
      <c r="I20" s="44">
        <f t="shared" si="0"/>
        <v>1</v>
      </c>
      <c r="J20" s="118"/>
    </row>
    <row r="21" spans="1:10" s="45" customFormat="1" x14ac:dyDescent="0.3">
      <c r="A21" s="115"/>
      <c r="B21" s="116"/>
      <c r="C21" s="41" t="s">
        <v>157</v>
      </c>
      <c r="D21" s="42" t="s">
        <v>14</v>
      </c>
      <c r="E21" s="42" t="s">
        <v>38</v>
      </c>
      <c r="F21" s="42" t="s">
        <v>44</v>
      </c>
      <c r="G21" s="43">
        <v>25.1</v>
      </c>
      <c r="H21" s="43">
        <v>25.1</v>
      </c>
      <c r="I21" s="44">
        <f t="shared" si="0"/>
        <v>1</v>
      </c>
      <c r="J21" s="118"/>
    </row>
    <row r="22" spans="1:10" s="45" customFormat="1" hidden="1" x14ac:dyDescent="0.3">
      <c r="A22" s="115"/>
      <c r="B22" s="116"/>
      <c r="C22" s="41" t="s">
        <v>138</v>
      </c>
      <c r="D22" s="42" t="s">
        <v>139</v>
      </c>
      <c r="E22" s="42" t="s">
        <v>140</v>
      </c>
      <c r="F22" s="42" t="s">
        <v>44</v>
      </c>
      <c r="G22" s="43"/>
      <c r="H22" s="43"/>
      <c r="I22" s="44" t="e">
        <f t="shared" si="0"/>
        <v>#DIV/0!</v>
      </c>
      <c r="J22" s="118"/>
    </row>
    <row r="23" spans="1:10" s="45" customFormat="1" x14ac:dyDescent="0.3">
      <c r="A23" s="115"/>
      <c r="B23" s="116"/>
      <c r="C23" s="41" t="s">
        <v>11</v>
      </c>
      <c r="D23" s="42" t="s">
        <v>16</v>
      </c>
      <c r="E23" s="42" t="s">
        <v>17</v>
      </c>
      <c r="F23" s="42" t="s">
        <v>44</v>
      </c>
      <c r="G23" s="43">
        <v>3.5</v>
      </c>
      <c r="H23" s="43">
        <v>3.5</v>
      </c>
      <c r="I23" s="44">
        <f t="shared" si="0"/>
        <v>1</v>
      </c>
      <c r="J23" s="118"/>
    </row>
    <row r="24" spans="1:10" s="45" customFormat="1" ht="19.8" customHeight="1" x14ac:dyDescent="0.3">
      <c r="A24" s="114" t="s">
        <v>72</v>
      </c>
      <c r="B24" s="108" t="s">
        <v>161</v>
      </c>
      <c r="C24" s="41" t="s">
        <v>10</v>
      </c>
      <c r="D24" s="42" t="s">
        <v>14</v>
      </c>
      <c r="E24" s="42" t="s">
        <v>18</v>
      </c>
      <c r="F24" s="42" t="s">
        <v>45</v>
      </c>
      <c r="G24" s="43">
        <v>64.7</v>
      </c>
      <c r="H24" s="43">
        <v>64.7</v>
      </c>
      <c r="I24" s="44">
        <f t="shared" si="0"/>
        <v>1</v>
      </c>
      <c r="J24" s="110"/>
    </row>
    <row r="25" spans="1:10" s="45" customFormat="1" ht="19.8" customHeight="1" x14ac:dyDescent="0.3">
      <c r="A25" s="115"/>
      <c r="B25" s="109"/>
      <c r="C25" s="41" t="s">
        <v>11</v>
      </c>
      <c r="D25" s="42" t="s">
        <v>16</v>
      </c>
      <c r="E25" s="42" t="s">
        <v>17</v>
      </c>
      <c r="F25" s="42" t="s">
        <v>45</v>
      </c>
      <c r="G25" s="43">
        <v>66.2</v>
      </c>
      <c r="H25" s="43">
        <v>66.2</v>
      </c>
      <c r="I25" s="44">
        <f t="shared" si="0"/>
        <v>1</v>
      </c>
      <c r="J25" s="110"/>
    </row>
    <row r="26" spans="1:10" s="39" customFormat="1" ht="69" x14ac:dyDescent="0.3">
      <c r="A26" s="46" t="s">
        <v>73</v>
      </c>
      <c r="B26" s="47" t="s">
        <v>162</v>
      </c>
      <c r="C26" s="34" t="s">
        <v>10</v>
      </c>
      <c r="D26" s="90" t="s">
        <v>87</v>
      </c>
      <c r="E26" s="90" t="s">
        <v>87</v>
      </c>
      <c r="F26" s="35" t="s">
        <v>46</v>
      </c>
      <c r="G26" s="36">
        <f>G27</f>
        <v>7601.7</v>
      </c>
      <c r="H26" s="36">
        <f>H27</f>
        <v>7601.7</v>
      </c>
      <c r="I26" s="37">
        <f t="shared" si="0"/>
        <v>1</v>
      </c>
      <c r="J26" s="93"/>
    </row>
    <row r="27" spans="1:10" s="45" customFormat="1" ht="39.6" x14ac:dyDescent="0.3">
      <c r="A27" s="48" t="s">
        <v>74</v>
      </c>
      <c r="B27" s="49" t="s">
        <v>163</v>
      </c>
      <c r="C27" s="41" t="s">
        <v>10</v>
      </c>
      <c r="D27" s="42" t="s">
        <v>14</v>
      </c>
      <c r="E27" s="42" t="s">
        <v>86</v>
      </c>
      <c r="F27" s="42" t="s">
        <v>47</v>
      </c>
      <c r="G27" s="43">
        <v>7601.7</v>
      </c>
      <c r="H27" s="43">
        <v>7601.7</v>
      </c>
      <c r="I27" s="44">
        <f t="shared" si="0"/>
        <v>1</v>
      </c>
      <c r="J27" s="92"/>
    </row>
    <row r="28" spans="1:10" s="39" customFormat="1" x14ac:dyDescent="0.3">
      <c r="A28" s="120" t="s">
        <v>75</v>
      </c>
      <c r="B28" s="123" t="s">
        <v>164</v>
      </c>
      <c r="C28" s="34" t="s">
        <v>8</v>
      </c>
      <c r="D28" s="90" t="s">
        <v>87</v>
      </c>
      <c r="E28" s="90" t="s">
        <v>87</v>
      </c>
      <c r="F28" s="35" t="s">
        <v>48</v>
      </c>
      <c r="G28" s="36">
        <f>G29+G30</f>
        <v>73109.599999999991</v>
      </c>
      <c r="H28" s="36">
        <f>H29+H30</f>
        <v>73109.599999999991</v>
      </c>
      <c r="I28" s="44">
        <f t="shared" si="0"/>
        <v>1</v>
      </c>
      <c r="J28" s="50"/>
    </row>
    <row r="29" spans="1:10" s="39" customFormat="1" ht="16.8" customHeight="1" x14ac:dyDescent="0.3">
      <c r="A29" s="121"/>
      <c r="B29" s="124"/>
      <c r="C29" s="34" t="s">
        <v>10</v>
      </c>
      <c r="D29" s="90" t="s">
        <v>87</v>
      </c>
      <c r="E29" s="90" t="s">
        <v>87</v>
      </c>
      <c r="F29" s="35" t="s">
        <v>48</v>
      </c>
      <c r="G29" s="36">
        <f>G31+G34+G35+G36+G37+G38+G39+G40+G41+G42+G44</f>
        <v>72107.199999999997</v>
      </c>
      <c r="H29" s="36">
        <f>H31+H34+H35+H36+H37+H38+H39+H40+H41+H42+H44</f>
        <v>72107.199999999997</v>
      </c>
      <c r="I29" s="37">
        <f t="shared" si="0"/>
        <v>1</v>
      </c>
      <c r="J29" s="51"/>
    </row>
    <row r="30" spans="1:10" s="39" customFormat="1" ht="15.6" customHeight="1" x14ac:dyDescent="0.3">
      <c r="A30" s="122"/>
      <c r="B30" s="125"/>
      <c r="C30" s="34" t="s">
        <v>157</v>
      </c>
      <c r="D30" s="90" t="s">
        <v>87</v>
      </c>
      <c r="E30" s="90" t="s">
        <v>87</v>
      </c>
      <c r="F30" s="35" t="s">
        <v>48</v>
      </c>
      <c r="G30" s="36">
        <f>G32+G33+G43</f>
        <v>1002.4000000000001</v>
      </c>
      <c r="H30" s="36">
        <f>H32+H33+H43</f>
        <v>1002.4000000000001</v>
      </c>
      <c r="I30" s="37">
        <f t="shared" si="0"/>
        <v>1</v>
      </c>
      <c r="J30" s="50"/>
    </row>
    <row r="31" spans="1:10" s="45" customFormat="1" ht="39.6" x14ac:dyDescent="0.3">
      <c r="A31" s="52" t="s">
        <v>76</v>
      </c>
      <c r="B31" s="49" t="s">
        <v>49</v>
      </c>
      <c r="C31" s="53" t="s">
        <v>10</v>
      </c>
      <c r="D31" s="42" t="s">
        <v>14</v>
      </c>
      <c r="E31" s="42" t="s">
        <v>18</v>
      </c>
      <c r="F31" s="42" t="s">
        <v>50</v>
      </c>
      <c r="G31" s="43">
        <v>61363.6</v>
      </c>
      <c r="H31" s="43">
        <v>61363.6</v>
      </c>
      <c r="I31" s="44">
        <f>H31/G31</f>
        <v>1</v>
      </c>
      <c r="J31" s="54"/>
    </row>
    <row r="32" spans="1:10" s="45" customFormat="1" ht="26.4" x14ac:dyDescent="0.3">
      <c r="A32" s="55" t="s">
        <v>77</v>
      </c>
      <c r="B32" s="56" t="s">
        <v>51</v>
      </c>
      <c r="C32" s="53" t="s">
        <v>157</v>
      </c>
      <c r="D32" s="42" t="s">
        <v>14</v>
      </c>
      <c r="E32" s="42" t="s">
        <v>15</v>
      </c>
      <c r="F32" s="42" t="s">
        <v>52</v>
      </c>
      <c r="G32" s="57">
        <v>918.7</v>
      </c>
      <c r="H32" s="57">
        <v>918.7</v>
      </c>
      <c r="I32" s="44">
        <f t="shared" ref="I32:I33" si="2">H32/G32</f>
        <v>1</v>
      </c>
      <c r="J32" s="58"/>
    </row>
    <row r="33" spans="1:10" s="45" customFormat="1" ht="39.6" x14ac:dyDescent="0.3">
      <c r="A33" s="52" t="s">
        <v>78</v>
      </c>
      <c r="B33" s="56" t="s">
        <v>141</v>
      </c>
      <c r="C33" s="53" t="s">
        <v>157</v>
      </c>
      <c r="D33" s="42" t="s">
        <v>14</v>
      </c>
      <c r="E33" s="42" t="s">
        <v>38</v>
      </c>
      <c r="F33" s="42" t="s">
        <v>53</v>
      </c>
      <c r="G33" s="57">
        <v>83.7</v>
      </c>
      <c r="H33" s="57">
        <v>83.7</v>
      </c>
      <c r="I33" s="44">
        <f t="shared" si="2"/>
        <v>1</v>
      </c>
      <c r="J33" s="58"/>
    </row>
    <row r="34" spans="1:10" s="45" customFormat="1" ht="52.8" x14ac:dyDescent="0.3">
      <c r="A34" s="55" t="s">
        <v>79</v>
      </c>
      <c r="B34" s="56" t="s">
        <v>34</v>
      </c>
      <c r="C34" s="41" t="s">
        <v>10</v>
      </c>
      <c r="D34" s="91" t="s">
        <v>87</v>
      </c>
      <c r="E34" s="91" t="s">
        <v>87</v>
      </c>
      <c r="F34" s="42" t="s">
        <v>54</v>
      </c>
      <c r="G34" s="57"/>
      <c r="H34" s="57"/>
      <c r="I34" s="44"/>
      <c r="J34" s="59"/>
    </row>
    <row r="35" spans="1:10" s="45" customFormat="1" ht="52.8" x14ac:dyDescent="0.3">
      <c r="A35" s="55" t="s">
        <v>80</v>
      </c>
      <c r="B35" s="56" t="s">
        <v>35</v>
      </c>
      <c r="C35" s="41" t="s">
        <v>10</v>
      </c>
      <c r="D35" s="91" t="s">
        <v>87</v>
      </c>
      <c r="E35" s="91" t="s">
        <v>87</v>
      </c>
      <c r="F35" s="42" t="s">
        <v>55</v>
      </c>
      <c r="G35" s="57"/>
      <c r="H35" s="57"/>
      <c r="I35" s="44"/>
      <c r="J35" s="58"/>
    </row>
    <row r="36" spans="1:10" s="45" customFormat="1" ht="79.2" x14ac:dyDescent="0.3">
      <c r="A36" s="55" t="s">
        <v>81</v>
      </c>
      <c r="B36" s="56" t="s">
        <v>56</v>
      </c>
      <c r="C36" s="41" t="s">
        <v>10</v>
      </c>
      <c r="D36" s="91" t="s">
        <v>87</v>
      </c>
      <c r="E36" s="91" t="s">
        <v>87</v>
      </c>
      <c r="F36" s="42" t="s">
        <v>57</v>
      </c>
      <c r="G36" s="57"/>
      <c r="H36" s="57"/>
      <c r="I36" s="44"/>
      <c r="J36" s="59"/>
    </row>
    <row r="37" spans="1:10" s="45" customFormat="1" ht="39.6" x14ac:dyDescent="0.3">
      <c r="A37" s="55" t="s">
        <v>82</v>
      </c>
      <c r="B37" s="56" t="s">
        <v>142</v>
      </c>
      <c r="C37" s="41" t="s">
        <v>10</v>
      </c>
      <c r="D37" s="91" t="s">
        <v>87</v>
      </c>
      <c r="E37" s="91" t="s">
        <v>87</v>
      </c>
      <c r="F37" s="42" t="s">
        <v>58</v>
      </c>
      <c r="G37" s="57"/>
      <c r="H37" s="57"/>
      <c r="I37" s="44"/>
      <c r="J37" s="59"/>
    </row>
    <row r="38" spans="1:10" s="45" customFormat="1" ht="39.6" x14ac:dyDescent="0.3">
      <c r="A38" s="55" t="s">
        <v>83</v>
      </c>
      <c r="B38" s="56" t="s">
        <v>36</v>
      </c>
      <c r="C38" s="41" t="s">
        <v>10</v>
      </c>
      <c r="D38" s="42" t="s">
        <v>14</v>
      </c>
      <c r="E38" s="42" t="s">
        <v>19</v>
      </c>
      <c r="F38" s="42" t="s">
        <v>59</v>
      </c>
      <c r="G38" s="57">
        <v>8362.7999999999993</v>
      </c>
      <c r="H38" s="57">
        <v>8362.7999999999993</v>
      </c>
      <c r="I38" s="44">
        <f t="shared" si="0"/>
        <v>1</v>
      </c>
      <c r="J38" s="58"/>
    </row>
    <row r="39" spans="1:10" s="45" customFormat="1" ht="42" customHeight="1" x14ac:dyDescent="0.3">
      <c r="A39" s="55" t="s">
        <v>84</v>
      </c>
      <c r="B39" s="56" t="s">
        <v>37</v>
      </c>
      <c r="C39" s="41" t="s">
        <v>10</v>
      </c>
      <c r="D39" s="91" t="s">
        <v>87</v>
      </c>
      <c r="E39" s="91" t="s">
        <v>87</v>
      </c>
      <c r="F39" s="42" t="s">
        <v>60</v>
      </c>
      <c r="G39" s="57"/>
      <c r="H39" s="57"/>
      <c r="I39" s="44"/>
      <c r="J39" s="58"/>
    </row>
    <row r="40" spans="1:10" s="45" customFormat="1" ht="26.4" x14ac:dyDescent="0.3">
      <c r="A40" s="52" t="s">
        <v>85</v>
      </c>
      <c r="B40" s="106" t="s">
        <v>61</v>
      </c>
      <c r="C40" s="41" t="s">
        <v>10</v>
      </c>
      <c r="D40" s="91" t="s">
        <v>87</v>
      </c>
      <c r="E40" s="91" t="s">
        <v>87</v>
      </c>
      <c r="F40" s="42" t="s">
        <v>62</v>
      </c>
      <c r="G40" s="60"/>
      <c r="H40" s="60"/>
      <c r="I40" s="44"/>
      <c r="J40" s="58"/>
    </row>
    <row r="41" spans="1:10" s="45" customFormat="1" ht="26.4" customHeight="1" x14ac:dyDescent="0.3">
      <c r="A41" s="55" t="s">
        <v>68</v>
      </c>
      <c r="B41" s="56" t="s">
        <v>63</v>
      </c>
      <c r="C41" s="41" t="s">
        <v>10</v>
      </c>
      <c r="D41" s="42" t="s">
        <v>14</v>
      </c>
      <c r="E41" s="42" t="s">
        <v>15</v>
      </c>
      <c r="F41" s="42" t="s">
        <v>64</v>
      </c>
      <c r="G41" s="60">
        <v>385.8</v>
      </c>
      <c r="H41" s="60">
        <v>385.8</v>
      </c>
      <c r="I41" s="44">
        <f t="shared" si="0"/>
        <v>1</v>
      </c>
      <c r="J41" s="58"/>
    </row>
    <row r="42" spans="1:10" s="45" customFormat="1" ht="21.6" customHeight="1" x14ac:dyDescent="0.3">
      <c r="A42" s="126" t="s">
        <v>67</v>
      </c>
      <c r="B42" s="108" t="s">
        <v>65</v>
      </c>
      <c r="C42" s="41" t="s">
        <v>10</v>
      </c>
      <c r="D42" s="91" t="s">
        <v>87</v>
      </c>
      <c r="E42" s="91" t="s">
        <v>87</v>
      </c>
      <c r="F42" s="42" t="s">
        <v>66</v>
      </c>
      <c r="G42" s="60"/>
      <c r="H42" s="60"/>
      <c r="I42" s="44"/>
      <c r="J42" s="58"/>
    </row>
    <row r="43" spans="1:10" s="45" customFormat="1" ht="21.6" customHeight="1" x14ac:dyDescent="0.3">
      <c r="A43" s="127"/>
      <c r="B43" s="128"/>
      <c r="C43" s="41" t="s">
        <v>157</v>
      </c>
      <c r="D43" s="91" t="s">
        <v>87</v>
      </c>
      <c r="E43" s="91" t="s">
        <v>87</v>
      </c>
      <c r="F43" s="42" t="s">
        <v>66</v>
      </c>
      <c r="G43" s="60"/>
      <c r="H43" s="60"/>
      <c r="I43" s="44"/>
      <c r="J43" s="58"/>
    </row>
    <row r="44" spans="1:10" s="45" customFormat="1" ht="79.2" x14ac:dyDescent="0.3">
      <c r="A44" s="55" t="s">
        <v>154</v>
      </c>
      <c r="B44" s="56" t="s">
        <v>156</v>
      </c>
      <c r="C44" s="41" t="s">
        <v>10</v>
      </c>
      <c r="D44" s="91" t="s">
        <v>14</v>
      </c>
      <c r="E44" s="91" t="s">
        <v>15</v>
      </c>
      <c r="F44" s="42" t="s">
        <v>155</v>
      </c>
      <c r="G44" s="60">
        <v>1995</v>
      </c>
      <c r="H44" s="60">
        <v>1995</v>
      </c>
      <c r="I44" s="44">
        <f t="shared" si="0"/>
        <v>1</v>
      </c>
      <c r="J44" s="58"/>
    </row>
    <row r="45" spans="1:10" ht="15.6" x14ac:dyDescent="0.3">
      <c r="A45" s="61" t="s">
        <v>91</v>
      </c>
      <c r="B45" s="22"/>
    </row>
    <row r="46" spans="1:10" ht="42.6" customHeight="1" x14ac:dyDescent="0.3">
      <c r="B46" s="22" t="s">
        <v>20</v>
      </c>
    </row>
    <row r="47" spans="1:10" x14ac:dyDescent="0.3">
      <c r="B47" s="22"/>
    </row>
  </sheetData>
  <autoFilter ref="A6:J46"/>
  <mergeCells count="23">
    <mergeCell ref="A1:J1"/>
    <mergeCell ref="A28:A30"/>
    <mergeCell ref="B28:B30"/>
    <mergeCell ref="A42:A43"/>
    <mergeCell ref="B42:B43"/>
    <mergeCell ref="A2:J2"/>
    <mergeCell ref="A7:A12"/>
    <mergeCell ref="B7:B12"/>
    <mergeCell ref="A13:A18"/>
    <mergeCell ref="B13:B18"/>
    <mergeCell ref="A3:J3"/>
    <mergeCell ref="A5:A6"/>
    <mergeCell ref="B5:B6"/>
    <mergeCell ref="C5:C6"/>
    <mergeCell ref="D5:F5"/>
    <mergeCell ref="A24:A25"/>
    <mergeCell ref="B24:B25"/>
    <mergeCell ref="J24:J25"/>
    <mergeCell ref="G5:I5"/>
    <mergeCell ref="J5:J6"/>
    <mergeCell ref="A19:A23"/>
    <mergeCell ref="B19:B23"/>
    <mergeCell ref="J19:J23"/>
  </mergeCells>
  <pageMargins left="0.39370078740157483" right="0" top="0.74803149606299213" bottom="0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workbookViewId="0">
      <selection activeCell="C22" sqref="C22"/>
    </sheetView>
  </sheetViews>
  <sheetFormatPr defaultRowHeight="13.8" x14ac:dyDescent="0.25"/>
  <cols>
    <col min="1" max="1" width="7.33203125" style="1" bestFit="1" customWidth="1"/>
    <col min="2" max="2" width="59.5546875" style="1" customWidth="1"/>
    <col min="3" max="3" width="22.33203125" style="1" customWidth="1"/>
    <col min="4" max="4" width="7.5546875" style="1" customWidth="1"/>
    <col min="5" max="5" width="12.44140625" style="1" customWidth="1"/>
    <col min="6" max="6" width="12.109375" style="1" customWidth="1"/>
    <col min="7" max="7" width="11.77734375" style="1" customWidth="1"/>
    <col min="8" max="10" width="8.88671875" style="1"/>
    <col min="11" max="11" width="8.88671875" style="62"/>
    <col min="12" max="254" width="8.88671875" style="1"/>
    <col min="255" max="255" width="3.77734375" style="1" bestFit="1" customWidth="1"/>
    <col min="256" max="256" width="54.109375" style="1" customWidth="1"/>
    <col min="257" max="257" width="22.6640625" style="1" customWidth="1"/>
    <col min="258" max="258" width="8.88671875" style="1"/>
    <col min="259" max="259" width="11.21875" style="1" customWidth="1"/>
    <col min="260" max="261" width="10.77734375" style="1" bestFit="1" customWidth="1"/>
    <col min="262" max="510" width="8.88671875" style="1"/>
    <col min="511" max="511" width="3.77734375" style="1" bestFit="1" customWidth="1"/>
    <col min="512" max="512" width="54.109375" style="1" customWidth="1"/>
    <col min="513" max="513" width="22.6640625" style="1" customWidth="1"/>
    <col min="514" max="514" width="8.88671875" style="1"/>
    <col min="515" max="515" width="11.21875" style="1" customWidth="1"/>
    <col min="516" max="517" width="10.77734375" style="1" bestFit="1" customWidth="1"/>
    <col min="518" max="766" width="8.88671875" style="1"/>
    <col min="767" max="767" width="3.77734375" style="1" bestFit="1" customWidth="1"/>
    <col min="768" max="768" width="54.109375" style="1" customWidth="1"/>
    <col min="769" max="769" width="22.6640625" style="1" customWidth="1"/>
    <col min="770" max="770" width="8.88671875" style="1"/>
    <col min="771" max="771" width="11.21875" style="1" customWidth="1"/>
    <col min="772" max="773" width="10.77734375" style="1" bestFit="1" customWidth="1"/>
    <col min="774" max="1022" width="8.88671875" style="1"/>
    <col min="1023" max="1023" width="3.77734375" style="1" bestFit="1" customWidth="1"/>
    <col min="1024" max="1024" width="54.109375" style="1" customWidth="1"/>
    <col min="1025" max="1025" width="22.6640625" style="1" customWidth="1"/>
    <col min="1026" max="1026" width="8.88671875" style="1"/>
    <col min="1027" max="1027" width="11.21875" style="1" customWidth="1"/>
    <col min="1028" max="1029" width="10.77734375" style="1" bestFit="1" customWidth="1"/>
    <col min="1030" max="1278" width="8.88671875" style="1"/>
    <col min="1279" max="1279" width="3.77734375" style="1" bestFit="1" customWidth="1"/>
    <col min="1280" max="1280" width="54.109375" style="1" customWidth="1"/>
    <col min="1281" max="1281" width="22.6640625" style="1" customWidth="1"/>
    <col min="1282" max="1282" width="8.88671875" style="1"/>
    <col min="1283" max="1283" width="11.21875" style="1" customWidth="1"/>
    <col min="1284" max="1285" width="10.77734375" style="1" bestFit="1" customWidth="1"/>
    <col min="1286" max="1534" width="8.88671875" style="1"/>
    <col min="1535" max="1535" width="3.77734375" style="1" bestFit="1" customWidth="1"/>
    <col min="1536" max="1536" width="54.109375" style="1" customWidth="1"/>
    <col min="1537" max="1537" width="22.6640625" style="1" customWidth="1"/>
    <col min="1538" max="1538" width="8.88671875" style="1"/>
    <col min="1539" max="1539" width="11.21875" style="1" customWidth="1"/>
    <col min="1540" max="1541" width="10.77734375" style="1" bestFit="1" customWidth="1"/>
    <col min="1542" max="1790" width="8.88671875" style="1"/>
    <col min="1791" max="1791" width="3.77734375" style="1" bestFit="1" customWidth="1"/>
    <col min="1792" max="1792" width="54.109375" style="1" customWidth="1"/>
    <col min="1793" max="1793" width="22.6640625" style="1" customWidth="1"/>
    <col min="1794" max="1794" width="8.88671875" style="1"/>
    <col min="1795" max="1795" width="11.21875" style="1" customWidth="1"/>
    <col min="1796" max="1797" width="10.77734375" style="1" bestFit="1" customWidth="1"/>
    <col min="1798" max="2046" width="8.88671875" style="1"/>
    <col min="2047" max="2047" width="3.77734375" style="1" bestFit="1" customWidth="1"/>
    <col min="2048" max="2048" width="54.109375" style="1" customWidth="1"/>
    <col min="2049" max="2049" width="22.6640625" style="1" customWidth="1"/>
    <col min="2050" max="2050" width="8.88671875" style="1"/>
    <col min="2051" max="2051" width="11.21875" style="1" customWidth="1"/>
    <col min="2052" max="2053" width="10.77734375" style="1" bestFit="1" customWidth="1"/>
    <col min="2054" max="2302" width="8.88671875" style="1"/>
    <col min="2303" max="2303" width="3.77734375" style="1" bestFit="1" customWidth="1"/>
    <col min="2304" max="2304" width="54.109375" style="1" customWidth="1"/>
    <col min="2305" max="2305" width="22.6640625" style="1" customWidth="1"/>
    <col min="2306" max="2306" width="8.88671875" style="1"/>
    <col min="2307" max="2307" width="11.21875" style="1" customWidth="1"/>
    <col min="2308" max="2309" width="10.77734375" style="1" bestFit="1" customWidth="1"/>
    <col min="2310" max="2558" width="8.88671875" style="1"/>
    <col min="2559" max="2559" width="3.77734375" style="1" bestFit="1" customWidth="1"/>
    <col min="2560" max="2560" width="54.109375" style="1" customWidth="1"/>
    <col min="2561" max="2561" width="22.6640625" style="1" customWidth="1"/>
    <col min="2562" max="2562" width="8.88671875" style="1"/>
    <col min="2563" max="2563" width="11.21875" style="1" customWidth="1"/>
    <col min="2564" max="2565" width="10.77734375" style="1" bestFit="1" customWidth="1"/>
    <col min="2566" max="2814" width="8.88671875" style="1"/>
    <col min="2815" max="2815" width="3.77734375" style="1" bestFit="1" customWidth="1"/>
    <col min="2816" max="2816" width="54.109375" style="1" customWidth="1"/>
    <col min="2817" max="2817" width="22.6640625" style="1" customWidth="1"/>
    <col min="2818" max="2818" width="8.88671875" style="1"/>
    <col min="2819" max="2819" width="11.21875" style="1" customWidth="1"/>
    <col min="2820" max="2821" width="10.77734375" style="1" bestFit="1" customWidth="1"/>
    <col min="2822" max="3070" width="8.88671875" style="1"/>
    <col min="3071" max="3071" width="3.77734375" style="1" bestFit="1" customWidth="1"/>
    <col min="3072" max="3072" width="54.109375" style="1" customWidth="1"/>
    <col min="3073" max="3073" width="22.6640625" style="1" customWidth="1"/>
    <col min="3074" max="3074" width="8.88671875" style="1"/>
    <col min="3075" max="3075" width="11.21875" style="1" customWidth="1"/>
    <col min="3076" max="3077" width="10.77734375" style="1" bestFit="1" customWidth="1"/>
    <col min="3078" max="3326" width="8.88671875" style="1"/>
    <col min="3327" max="3327" width="3.77734375" style="1" bestFit="1" customWidth="1"/>
    <col min="3328" max="3328" width="54.109375" style="1" customWidth="1"/>
    <col min="3329" max="3329" width="22.6640625" style="1" customWidth="1"/>
    <col min="3330" max="3330" width="8.88671875" style="1"/>
    <col min="3331" max="3331" width="11.21875" style="1" customWidth="1"/>
    <col min="3332" max="3333" width="10.77734375" style="1" bestFit="1" customWidth="1"/>
    <col min="3334" max="3582" width="8.88671875" style="1"/>
    <col min="3583" max="3583" width="3.77734375" style="1" bestFit="1" customWidth="1"/>
    <col min="3584" max="3584" width="54.109375" style="1" customWidth="1"/>
    <col min="3585" max="3585" width="22.6640625" style="1" customWidth="1"/>
    <col min="3586" max="3586" width="8.88671875" style="1"/>
    <col min="3587" max="3587" width="11.21875" style="1" customWidth="1"/>
    <col min="3588" max="3589" width="10.77734375" style="1" bestFit="1" customWidth="1"/>
    <col min="3590" max="3838" width="8.88671875" style="1"/>
    <col min="3839" max="3839" width="3.77734375" style="1" bestFit="1" customWidth="1"/>
    <col min="3840" max="3840" width="54.109375" style="1" customWidth="1"/>
    <col min="3841" max="3841" width="22.6640625" style="1" customWidth="1"/>
    <col min="3842" max="3842" width="8.88671875" style="1"/>
    <col min="3843" max="3843" width="11.21875" style="1" customWidth="1"/>
    <col min="3844" max="3845" width="10.77734375" style="1" bestFit="1" customWidth="1"/>
    <col min="3846" max="4094" width="8.88671875" style="1"/>
    <col min="4095" max="4095" width="3.77734375" style="1" bestFit="1" customWidth="1"/>
    <col min="4096" max="4096" width="54.109375" style="1" customWidth="1"/>
    <col min="4097" max="4097" width="22.6640625" style="1" customWidth="1"/>
    <col min="4098" max="4098" width="8.88671875" style="1"/>
    <col min="4099" max="4099" width="11.21875" style="1" customWidth="1"/>
    <col min="4100" max="4101" width="10.77734375" style="1" bestFit="1" customWidth="1"/>
    <col min="4102" max="4350" width="8.88671875" style="1"/>
    <col min="4351" max="4351" width="3.77734375" style="1" bestFit="1" customWidth="1"/>
    <col min="4352" max="4352" width="54.109375" style="1" customWidth="1"/>
    <col min="4353" max="4353" width="22.6640625" style="1" customWidth="1"/>
    <col min="4354" max="4354" width="8.88671875" style="1"/>
    <col min="4355" max="4355" width="11.21875" style="1" customWidth="1"/>
    <col min="4356" max="4357" width="10.77734375" style="1" bestFit="1" customWidth="1"/>
    <col min="4358" max="4606" width="8.88671875" style="1"/>
    <col min="4607" max="4607" width="3.77734375" style="1" bestFit="1" customWidth="1"/>
    <col min="4608" max="4608" width="54.109375" style="1" customWidth="1"/>
    <col min="4609" max="4609" width="22.6640625" style="1" customWidth="1"/>
    <col min="4610" max="4610" width="8.88671875" style="1"/>
    <col min="4611" max="4611" width="11.21875" style="1" customWidth="1"/>
    <col min="4612" max="4613" width="10.77734375" style="1" bestFit="1" customWidth="1"/>
    <col min="4614" max="4862" width="8.88671875" style="1"/>
    <col min="4863" max="4863" width="3.77734375" style="1" bestFit="1" customWidth="1"/>
    <col min="4864" max="4864" width="54.109375" style="1" customWidth="1"/>
    <col min="4865" max="4865" width="22.6640625" style="1" customWidth="1"/>
    <col min="4866" max="4866" width="8.88671875" style="1"/>
    <col min="4867" max="4867" width="11.21875" style="1" customWidth="1"/>
    <col min="4868" max="4869" width="10.77734375" style="1" bestFit="1" customWidth="1"/>
    <col min="4870" max="5118" width="8.88671875" style="1"/>
    <col min="5119" max="5119" width="3.77734375" style="1" bestFit="1" customWidth="1"/>
    <col min="5120" max="5120" width="54.109375" style="1" customWidth="1"/>
    <col min="5121" max="5121" width="22.6640625" style="1" customWidth="1"/>
    <col min="5122" max="5122" width="8.88671875" style="1"/>
    <col min="5123" max="5123" width="11.21875" style="1" customWidth="1"/>
    <col min="5124" max="5125" width="10.77734375" style="1" bestFit="1" customWidth="1"/>
    <col min="5126" max="5374" width="8.88671875" style="1"/>
    <col min="5375" max="5375" width="3.77734375" style="1" bestFit="1" customWidth="1"/>
    <col min="5376" max="5376" width="54.109375" style="1" customWidth="1"/>
    <col min="5377" max="5377" width="22.6640625" style="1" customWidth="1"/>
    <col min="5378" max="5378" width="8.88671875" style="1"/>
    <col min="5379" max="5379" width="11.21875" style="1" customWidth="1"/>
    <col min="5380" max="5381" width="10.77734375" style="1" bestFit="1" customWidth="1"/>
    <col min="5382" max="5630" width="8.88671875" style="1"/>
    <col min="5631" max="5631" width="3.77734375" style="1" bestFit="1" customWidth="1"/>
    <col min="5632" max="5632" width="54.109375" style="1" customWidth="1"/>
    <col min="5633" max="5633" width="22.6640625" style="1" customWidth="1"/>
    <col min="5634" max="5634" width="8.88671875" style="1"/>
    <col min="5635" max="5635" width="11.21875" style="1" customWidth="1"/>
    <col min="5636" max="5637" width="10.77734375" style="1" bestFit="1" customWidth="1"/>
    <col min="5638" max="5886" width="8.88671875" style="1"/>
    <col min="5887" max="5887" width="3.77734375" style="1" bestFit="1" customWidth="1"/>
    <col min="5888" max="5888" width="54.109375" style="1" customWidth="1"/>
    <col min="5889" max="5889" width="22.6640625" style="1" customWidth="1"/>
    <col min="5890" max="5890" width="8.88671875" style="1"/>
    <col min="5891" max="5891" width="11.21875" style="1" customWidth="1"/>
    <col min="5892" max="5893" width="10.77734375" style="1" bestFit="1" customWidth="1"/>
    <col min="5894" max="6142" width="8.88671875" style="1"/>
    <col min="6143" max="6143" width="3.77734375" style="1" bestFit="1" customWidth="1"/>
    <col min="6144" max="6144" width="54.109375" style="1" customWidth="1"/>
    <col min="6145" max="6145" width="22.6640625" style="1" customWidth="1"/>
    <col min="6146" max="6146" width="8.88671875" style="1"/>
    <col min="6147" max="6147" width="11.21875" style="1" customWidth="1"/>
    <col min="6148" max="6149" width="10.77734375" style="1" bestFit="1" customWidth="1"/>
    <col min="6150" max="6398" width="8.88671875" style="1"/>
    <col min="6399" max="6399" width="3.77734375" style="1" bestFit="1" customWidth="1"/>
    <col min="6400" max="6400" width="54.109375" style="1" customWidth="1"/>
    <col min="6401" max="6401" width="22.6640625" style="1" customWidth="1"/>
    <col min="6402" max="6402" width="8.88671875" style="1"/>
    <col min="6403" max="6403" width="11.21875" style="1" customWidth="1"/>
    <col min="6404" max="6405" width="10.77734375" style="1" bestFit="1" customWidth="1"/>
    <col min="6406" max="6654" width="8.88671875" style="1"/>
    <col min="6655" max="6655" width="3.77734375" style="1" bestFit="1" customWidth="1"/>
    <col min="6656" max="6656" width="54.109375" style="1" customWidth="1"/>
    <col min="6657" max="6657" width="22.6640625" style="1" customWidth="1"/>
    <col min="6658" max="6658" width="8.88671875" style="1"/>
    <col min="6659" max="6659" width="11.21875" style="1" customWidth="1"/>
    <col min="6660" max="6661" width="10.77734375" style="1" bestFit="1" customWidth="1"/>
    <col min="6662" max="6910" width="8.88671875" style="1"/>
    <col min="6911" max="6911" width="3.77734375" style="1" bestFit="1" customWidth="1"/>
    <col min="6912" max="6912" width="54.109375" style="1" customWidth="1"/>
    <col min="6913" max="6913" width="22.6640625" style="1" customWidth="1"/>
    <col min="6914" max="6914" width="8.88671875" style="1"/>
    <col min="6915" max="6915" width="11.21875" style="1" customWidth="1"/>
    <col min="6916" max="6917" width="10.77734375" style="1" bestFit="1" customWidth="1"/>
    <col min="6918" max="7166" width="8.88671875" style="1"/>
    <col min="7167" max="7167" width="3.77734375" style="1" bestFit="1" customWidth="1"/>
    <col min="7168" max="7168" width="54.109375" style="1" customWidth="1"/>
    <col min="7169" max="7169" width="22.6640625" style="1" customWidth="1"/>
    <col min="7170" max="7170" width="8.88671875" style="1"/>
    <col min="7171" max="7171" width="11.21875" style="1" customWidth="1"/>
    <col min="7172" max="7173" width="10.77734375" style="1" bestFit="1" customWidth="1"/>
    <col min="7174" max="7422" width="8.88671875" style="1"/>
    <col min="7423" max="7423" width="3.77734375" style="1" bestFit="1" customWidth="1"/>
    <col min="7424" max="7424" width="54.109375" style="1" customWidth="1"/>
    <col min="7425" max="7425" width="22.6640625" style="1" customWidth="1"/>
    <col min="7426" max="7426" width="8.88671875" style="1"/>
    <col min="7427" max="7427" width="11.21875" style="1" customWidth="1"/>
    <col min="7428" max="7429" width="10.77734375" style="1" bestFit="1" customWidth="1"/>
    <col min="7430" max="7678" width="8.88671875" style="1"/>
    <col min="7679" max="7679" width="3.77734375" style="1" bestFit="1" customWidth="1"/>
    <col min="7680" max="7680" width="54.109375" style="1" customWidth="1"/>
    <col min="7681" max="7681" width="22.6640625" style="1" customWidth="1"/>
    <col min="7682" max="7682" width="8.88671875" style="1"/>
    <col min="7683" max="7683" width="11.21875" style="1" customWidth="1"/>
    <col min="7684" max="7685" width="10.77734375" style="1" bestFit="1" customWidth="1"/>
    <col min="7686" max="7934" width="8.88671875" style="1"/>
    <col min="7935" max="7935" width="3.77734375" style="1" bestFit="1" customWidth="1"/>
    <col min="7936" max="7936" width="54.109375" style="1" customWidth="1"/>
    <col min="7937" max="7937" width="22.6640625" style="1" customWidth="1"/>
    <col min="7938" max="7938" width="8.88671875" style="1"/>
    <col min="7939" max="7939" width="11.21875" style="1" customWidth="1"/>
    <col min="7940" max="7941" width="10.77734375" style="1" bestFit="1" customWidth="1"/>
    <col min="7942" max="8190" width="8.88671875" style="1"/>
    <col min="8191" max="8191" width="3.77734375" style="1" bestFit="1" customWidth="1"/>
    <col min="8192" max="8192" width="54.109375" style="1" customWidth="1"/>
    <col min="8193" max="8193" width="22.6640625" style="1" customWidth="1"/>
    <col min="8194" max="8194" width="8.88671875" style="1"/>
    <col min="8195" max="8195" width="11.21875" style="1" customWidth="1"/>
    <col min="8196" max="8197" width="10.77734375" style="1" bestFit="1" customWidth="1"/>
    <col min="8198" max="8446" width="8.88671875" style="1"/>
    <col min="8447" max="8447" width="3.77734375" style="1" bestFit="1" customWidth="1"/>
    <col min="8448" max="8448" width="54.109375" style="1" customWidth="1"/>
    <col min="8449" max="8449" width="22.6640625" style="1" customWidth="1"/>
    <col min="8450" max="8450" width="8.88671875" style="1"/>
    <col min="8451" max="8451" width="11.21875" style="1" customWidth="1"/>
    <col min="8452" max="8453" width="10.77734375" style="1" bestFit="1" customWidth="1"/>
    <col min="8454" max="8702" width="8.88671875" style="1"/>
    <col min="8703" max="8703" width="3.77734375" style="1" bestFit="1" customWidth="1"/>
    <col min="8704" max="8704" width="54.109375" style="1" customWidth="1"/>
    <col min="8705" max="8705" width="22.6640625" style="1" customWidth="1"/>
    <col min="8706" max="8706" width="8.88671875" style="1"/>
    <col min="8707" max="8707" width="11.21875" style="1" customWidth="1"/>
    <col min="8708" max="8709" width="10.77734375" style="1" bestFit="1" customWidth="1"/>
    <col min="8710" max="8958" width="8.88671875" style="1"/>
    <col min="8959" max="8959" width="3.77734375" style="1" bestFit="1" customWidth="1"/>
    <col min="8960" max="8960" width="54.109375" style="1" customWidth="1"/>
    <col min="8961" max="8961" width="22.6640625" style="1" customWidth="1"/>
    <col min="8962" max="8962" width="8.88671875" style="1"/>
    <col min="8963" max="8963" width="11.21875" style="1" customWidth="1"/>
    <col min="8964" max="8965" width="10.77734375" style="1" bestFit="1" customWidth="1"/>
    <col min="8966" max="9214" width="8.88671875" style="1"/>
    <col min="9215" max="9215" width="3.77734375" style="1" bestFit="1" customWidth="1"/>
    <col min="9216" max="9216" width="54.109375" style="1" customWidth="1"/>
    <col min="9217" max="9217" width="22.6640625" style="1" customWidth="1"/>
    <col min="9218" max="9218" width="8.88671875" style="1"/>
    <col min="9219" max="9219" width="11.21875" style="1" customWidth="1"/>
    <col min="9220" max="9221" width="10.77734375" style="1" bestFit="1" customWidth="1"/>
    <col min="9222" max="9470" width="8.88671875" style="1"/>
    <col min="9471" max="9471" width="3.77734375" style="1" bestFit="1" customWidth="1"/>
    <col min="9472" max="9472" width="54.109375" style="1" customWidth="1"/>
    <col min="9473" max="9473" width="22.6640625" style="1" customWidth="1"/>
    <col min="9474" max="9474" width="8.88671875" style="1"/>
    <col min="9475" max="9475" width="11.21875" style="1" customWidth="1"/>
    <col min="9476" max="9477" width="10.77734375" style="1" bestFit="1" customWidth="1"/>
    <col min="9478" max="9726" width="8.88671875" style="1"/>
    <col min="9727" max="9727" width="3.77734375" style="1" bestFit="1" customWidth="1"/>
    <col min="9728" max="9728" width="54.109375" style="1" customWidth="1"/>
    <col min="9729" max="9729" width="22.6640625" style="1" customWidth="1"/>
    <col min="9730" max="9730" width="8.88671875" style="1"/>
    <col min="9731" max="9731" width="11.21875" style="1" customWidth="1"/>
    <col min="9732" max="9733" width="10.77734375" style="1" bestFit="1" customWidth="1"/>
    <col min="9734" max="9982" width="8.88671875" style="1"/>
    <col min="9983" max="9983" width="3.77734375" style="1" bestFit="1" customWidth="1"/>
    <col min="9984" max="9984" width="54.109375" style="1" customWidth="1"/>
    <col min="9985" max="9985" width="22.6640625" style="1" customWidth="1"/>
    <col min="9986" max="9986" width="8.88671875" style="1"/>
    <col min="9987" max="9987" width="11.21875" style="1" customWidth="1"/>
    <col min="9988" max="9989" width="10.77734375" style="1" bestFit="1" customWidth="1"/>
    <col min="9990" max="10238" width="8.88671875" style="1"/>
    <col min="10239" max="10239" width="3.77734375" style="1" bestFit="1" customWidth="1"/>
    <col min="10240" max="10240" width="54.109375" style="1" customWidth="1"/>
    <col min="10241" max="10241" width="22.6640625" style="1" customWidth="1"/>
    <col min="10242" max="10242" width="8.88671875" style="1"/>
    <col min="10243" max="10243" width="11.21875" style="1" customWidth="1"/>
    <col min="10244" max="10245" width="10.77734375" style="1" bestFit="1" customWidth="1"/>
    <col min="10246" max="10494" width="8.88671875" style="1"/>
    <col min="10495" max="10495" width="3.77734375" style="1" bestFit="1" customWidth="1"/>
    <col min="10496" max="10496" width="54.109375" style="1" customWidth="1"/>
    <col min="10497" max="10497" width="22.6640625" style="1" customWidth="1"/>
    <col min="10498" max="10498" width="8.88671875" style="1"/>
    <col min="10499" max="10499" width="11.21875" style="1" customWidth="1"/>
    <col min="10500" max="10501" width="10.77734375" style="1" bestFit="1" customWidth="1"/>
    <col min="10502" max="10750" width="8.88671875" style="1"/>
    <col min="10751" max="10751" width="3.77734375" style="1" bestFit="1" customWidth="1"/>
    <col min="10752" max="10752" width="54.109375" style="1" customWidth="1"/>
    <col min="10753" max="10753" width="22.6640625" style="1" customWidth="1"/>
    <col min="10754" max="10754" width="8.88671875" style="1"/>
    <col min="10755" max="10755" width="11.21875" style="1" customWidth="1"/>
    <col min="10756" max="10757" width="10.77734375" style="1" bestFit="1" customWidth="1"/>
    <col min="10758" max="11006" width="8.88671875" style="1"/>
    <col min="11007" max="11007" width="3.77734375" style="1" bestFit="1" customWidth="1"/>
    <col min="11008" max="11008" width="54.109375" style="1" customWidth="1"/>
    <col min="11009" max="11009" width="22.6640625" style="1" customWidth="1"/>
    <col min="11010" max="11010" width="8.88671875" style="1"/>
    <col min="11011" max="11011" width="11.21875" style="1" customWidth="1"/>
    <col min="11012" max="11013" width="10.77734375" style="1" bestFit="1" customWidth="1"/>
    <col min="11014" max="11262" width="8.88671875" style="1"/>
    <col min="11263" max="11263" width="3.77734375" style="1" bestFit="1" customWidth="1"/>
    <col min="11264" max="11264" width="54.109375" style="1" customWidth="1"/>
    <col min="11265" max="11265" width="22.6640625" style="1" customWidth="1"/>
    <col min="11266" max="11266" width="8.88671875" style="1"/>
    <col min="11267" max="11267" width="11.21875" style="1" customWidth="1"/>
    <col min="11268" max="11269" width="10.77734375" style="1" bestFit="1" customWidth="1"/>
    <col min="11270" max="11518" width="8.88671875" style="1"/>
    <col min="11519" max="11519" width="3.77734375" style="1" bestFit="1" customWidth="1"/>
    <col min="11520" max="11520" width="54.109375" style="1" customWidth="1"/>
    <col min="11521" max="11521" width="22.6640625" style="1" customWidth="1"/>
    <col min="11522" max="11522" width="8.88671875" style="1"/>
    <col min="11523" max="11523" width="11.21875" style="1" customWidth="1"/>
    <col min="11524" max="11525" width="10.77734375" style="1" bestFit="1" customWidth="1"/>
    <col min="11526" max="11774" width="8.88671875" style="1"/>
    <col min="11775" max="11775" width="3.77734375" style="1" bestFit="1" customWidth="1"/>
    <col min="11776" max="11776" width="54.109375" style="1" customWidth="1"/>
    <col min="11777" max="11777" width="22.6640625" style="1" customWidth="1"/>
    <col min="11778" max="11778" width="8.88671875" style="1"/>
    <col min="11779" max="11779" width="11.21875" style="1" customWidth="1"/>
    <col min="11780" max="11781" width="10.77734375" style="1" bestFit="1" customWidth="1"/>
    <col min="11782" max="12030" width="8.88671875" style="1"/>
    <col min="12031" max="12031" width="3.77734375" style="1" bestFit="1" customWidth="1"/>
    <col min="12032" max="12032" width="54.109375" style="1" customWidth="1"/>
    <col min="12033" max="12033" width="22.6640625" style="1" customWidth="1"/>
    <col min="12034" max="12034" width="8.88671875" style="1"/>
    <col min="12035" max="12035" width="11.21875" style="1" customWidth="1"/>
    <col min="12036" max="12037" width="10.77734375" style="1" bestFit="1" customWidth="1"/>
    <col min="12038" max="12286" width="8.88671875" style="1"/>
    <col min="12287" max="12287" width="3.77734375" style="1" bestFit="1" customWidth="1"/>
    <col min="12288" max="12288" width="54.109375" style="1" customWidth="1"/>
    <col min="12289" max="12289" width="22.6640625" style="1" customWidth="1"/>
    <col min="12290" max="12290" width="8.88671875" style="1"/>
    <col min="12291" max="12291" width="11.21875" style="1" customWidth="1"/>
    <col min="12292" max="12293" width="10.77734375" style="1" bestFit="1" customWidth="1"/>
    <col min="12294" max="12542" width="8.88671875" style="1"/>
    <col min="12543" max="12543" width="3.77734375" style="1" bestFit="1" customWidth="1"/>
    <col min="12544" max="12544" width="54.109375" style="1" customWidth="1"/>
    <col min="12545" max="12545" width="22.6640625" style="1" customWidth="1"/>
    <col min="12546" max="12546" width="8.88671875" style="1"/>
    <col min="12547" max="12547" width="11.21875" style="1" customWidth="1"/>
    <col min="12548" max="12549" width="10.77734375" style="1" bestFit="1" customWidth="1"/>
    <col min="12550" max="12798" width="8.88671875" style="1"/>
    <col min="12799" max="12799" width="3.77734375" style="1" bestFit="1" customWidth="1"/>
    <col min="12800" max="12800" width="54.109375" style="1" customWidth="1"/>
    <col min="12801" max="12801" width="22.6640625" style="1" customWidth="1"/>
    <col min="12802" max="12802" width="8.88671875" style="1"/>
    <col min="12803" max="12803" width="11.21875" style="1" customWidth="1"/>
    <col min="12804" max="12805" width="10.77734375" style="1" bestFit="1" customWidth="1"/>
    <col min="12806" max="13054" width="8.88671875" style="1"/>
    <col min="13055" max="13055" width="3.77734375" style="1" bestFit="1" customWidth="1"/>
    <col min="13056" max="13056" width="54.109375" style="1" customWidth="1"/>
    <col min="13057" max="13057" width="22.6640625" style="1" customWidth="1"/>
    <col min="13058" max="13058" width="8.88671875" style="1"/>
    <col min="13059" max="13059" width="11.21875" style="1" customWidth="1"/>
    <col min="13060" max="13061" width="10.77734375" style="1" bestFit="1" customWidth="1"/>
    <col min="13062" max="13310" width="8.88671875" style="1"/>
    <col min="13311" max="13311" width="3.77734375" style="1" bestFit="1" customWidth="1"/>
    <col min="13312" max="13312" width="54.109375" style="1" customWidth="1"/>
    <col min="13313" max="13313" width="22.6640625" style="1" customWidth="1"/>
    <col min="13314" max="13314" width="8.88671875" style="1"/>
    <col min="13315" max="13315" width="11.21875" style="1" customWidth="1"/>
    <col min="13316" max="13317" width="10.77734375" style="1" bestFit="1" customWidth="1"/>
    <col min="13318" max="13566" width="8.88671875" style="1"/>
    <col min="13567" max="13567" width="3.77734375" style="1" bestFit="1" customWidth="1"/>
    <col min="13568" max="13568" width="54.109375" style="1" customWidth="1"/>
    <col min="13569" max="13569" width="22.6640625" style="1" customWidth="1"/>
    <col min="13570" max="13570" width="8.88671875" style="1"/>
    <col min="13571" max="13571" width="11.21875" style="1" customWidth="1"/>
    <col min="13572" max="13573" width="10.77734375" style="1" bestFit="1" customWidth="1"/>
    <col min="13574" max="13822" width="8.88671875" style="1"/>
    <col min="13823" max="13823" width="3.77734375" style="1" bestFit="1" customWidth="1"/>
    <col min="13824" max="13824" width="54.109375" style="1" customWidth="1"/>
    <col min="13825" max="13825" width="22.6640625" style="1" customWidth="1"/>
    <col min="13826" max="13826" width="8.88671875" style="1"/>
    <col min="13827" max="13827" width="11.21875" style="1" customWidth="1"/>
    <col min="13828" max="13829" width="10.77734375" style="1" bestFit="1" customWidth="1"/>
    <col min="13830" max="14078" width="8.88671875" style="1"/>
    <col min="14079" max="14079" width="3.77734375" style="1" bestFit="1" customWidth="1"/>
    <col min="14080" max="14080" width="54.109375" style="1" customWidth="1"/>
    <col min="14081" max="14081" width="22.6640625" style="1" customWidth="1"/>
    <col min="14082" max="14082" width="8.88671875" style="1"/>
    <col min="14083" max="14083" width="11.21875" style="1" customWidth="1"/>
    <col min="14084" max="14085" width="10.77734375" style="1" bestFit="1" customWidth="1"/>
    <col min="14086" max="14334" width="8.88671875" style="1"/>
    <col min="14335" max="14335" width="3.77734375" style="1" bestFit="1" customWidth="1"/>
    <col min="14336" max="14336" width="54.109375" style="1" customWidth="1"/>
    <col min="14337" max="14337" width="22.6640625" style="1" customWidth="1"/>
    <col min="14338" max="14338" width="8.88671875" style="1"/>
    <col min="14339" max="14339" width="11.21875" style="1" customWidth="1"/>
    <col min="14340" max="14341" width="10.77734375" style="1" bestFit="1" customWidth="1"/>
    <col min="14342" max="14590" width="8.88671875" style="1"/>
    <col min="14591" max="14591" width="3.77734375" style="1" bestFit="1" customWidth="1"/>
    <col min="14592" max="14592" width="54.109375" style="1" customWidth="1"/>
    <col min="14593" max="14593" width="22.6640625" style="1" customWidth="1"/>
    <col min="14594" max="14594" width="8.88671875" style="1"/>
    <col min="14595" max="14595" width="11.21875" style="1" customWidth="1"/>
    <col min="14596" max="14597" width="10.77734375" style="1" bestFit="1" customWidth="1"/>
    <col min="14598" max="14846" width="8.88671875" style="1"/>
    <col min="14847" max="14847" width="3.77734375" style="1" bestFit="1" customWidth="1"/>
    <col min="14848" max="14848" width="54.109375" style="1" customWidth="1"/>
    <col min="14849" max="14849" width="22.6640625" style="1" customWidth="1"/>
    <col min="14850" max="14850" width="8.88671875" style="1"/>
    <col min="14851" max="14851" width="11.21875" style="1" customWidth="1"/>
    <col min="14852" max="14853" width="10.77734375" style="1" bestFit="1" customWidth="1"/>
    <col min="14854" max="15102" width="8.88671875" style="1"/>
    <col min="15103" max="15103" width="3.77734375" style="1" bestFit="1" customWidth="1"/>
    <col min="15104" max="15104" width="54.109375" style="1" customWidth="1"/>
    <col min="15105" max="15105" width="22.6640625" style="1" customWidth="1"/>
    <col min="15106" max="15106" width="8.88671875" style="1"/>
    <col min="15107" max="15107" width="11.21875" style="1" customWidth="1"/>
    <col min="15108" max="15109" width="10.77734375" style="1" bestFit="1" customWidth="1"/>
    <col min="15110" max="15358" width="8.88671875" style="1"/>
    <col min="15359" max="15359" width="3.77734375" style="1" bestFit="1" customWidth="1"/>
    <col min="15360" max="15360" width="54.109375" style="1" customWidth="1"/>
    <col min="15361" max="15361" width="22.6640625" style="1" customWidth="1"/>
    <col min="15362" max="15362" width="8.88671875" style="1"/>
    <col min="15363" max="15363" width="11.21875" style="1" customWidth="1"/>
    <col min="15364" max="15365" width="10.77734375" style="1" bestFit="1" customWidth="1"/>
    <col min="15366" max="15614" width="8.88671875" style="1"/>
    <col min="15615" max="15615" width="3.77734375" style="1" bestFit="1" customWidth="1"/>
    <col min="15616" max="15616" width="54.109375" style="1" customWidth="1"/>
    <col min="15617" max="15617" width="22.6640625" style="1" customWidth="1"/>
    <col min="15618" max="15618" width="8.88671875" style="1"/>
    <col min="15619" max="15619" width="11.21875" style="1" customWidth="1"/>
    <col min="15620" max="15621" width="10.77734375" style="1" bestFit="1" customWidth="1"/>
    <col min="15622" max="15870" width="8.88671875" style="1"/>
    <col min="15871" max="15871" width="3.77734375" style="1" bestFit="1" customWidth="1"/>
    <col min="15872" max="15872" width="54.109375" style="1" customWidth="1"/>
    <col min="15873" max="15873" width="22.6640625" style="1" customWidth="1"/>
    <col min="15874" max="15874" width="8.88671875" style="1"/>
    <col min="15875" max="15875" width="11.21875" style="1" customWidth="1"/>
    <col min="15876" max="15877" width="10.77734375" style="1" bestFit="1" customWidth="1"/>
    <col min="15878" max="16126" width="8.88671875" style="1"/>
    <col min="16127" max="16127" width="3.77734375" style="1" bestFit="1" customWidth="1"/>
    <col min="16128" max="16128" width="54.109375" style="1" customWidth="1"/>
    <col min="16129" max="16129" width="22.6640625" style="1" customWidth="1"/>
    <col min="16130" max="16130" width="8.88671875" style="1"/>
    <col min="16131" max="16131" width="11.21875" style="1" customWidth="1"/>
    <col min="16132" max="16133" width="10.77734375" style="1" bestFit="1" customWidth="1"/>
    <col min="16134" max="16384" width="8.88671875" style="1"/>
  </cols>
  <sheetData>
    <row r="1" spans="1:11" x14ac:dyDescent="0.25">
      <c r="A1" s="119" t="s">
        <v>39</v>
      </c>
      <c r="B1" s="119"/>
      <c r="C1" s="119"/>
      <c r="D1" s="119"/>
      <c r="E1" s="119"/>
      <c r="F1" s="119"/>
      <c r="G1" s="119"/>
      <c r="H1" s="119"/>
      <c r="I1" s="2"/>
      <c r="J1" s="2"/>
    </row>
    <row r="2" spans="1:11" x14ac:dyDescent="0.25">
      <c r="A2" s="119" t="s">
        <v>148</v>
      </c>
      <c r="B2" s="119"/>
      <c r="C2" s="119"/>
      <c r="D2" s="119"/>
      <c r="E2" s="119"/>
      <c r="F2" s="119"/>
      <c r="G2" s="119"/>
      <c r="H2" s="119"/>
      <c r="I2" s="2"/>
      <c r="J2" s="2"/>
    </row>
    <row r="3" spans="1:11" x14ac:dyDescent="0.25">
      <c r="A3" s="140" t="s">
        <v>151</v>
      </c>
      <c r="B3" s="140"/>
      <c r="C3" s="140"/>
      <c r="D3" s="140"/>
      <c r="E3" s="140"/>
      <c r="F3" s="140"/>
      <c r="G3" s="140"/>
      <c r="H3" s="140"/>
      <c r="I3" s="2"/>
      <c r="J3" s="2"/>
    </row>
    <row r="4" spans="1:11" x14ac:dyDescent="0.25">
      <c r="A4" s="141" t="s">
        <v>21</v>
      </c>
      <c r="B4" s="141" t="s">
        <v>0</v>
      </c>
      <c r="C4" s="141" t="s">
        <v>22</v>
      </c>
      <c r="D4" s="141" t="s">
        <v>88</v>
      </c>
      <c r="E4" s="141"/>
      <c r="F4" s="141"/>
      <c r="G4" s="141"/>
      <c r="H4" s="141"/>
    </row>
    <row r="5" spans="1:11" ht="41.4" x14ac:dyDescent="0.25">
      <c r="A5" s="141"/>
      <c r="B5" s="141"/>
      <c r="C5" s="141"/>
      <c r="D5" s="3" t="s">
        <v>3</v>
      </c>
      <c r="E5" s="3" t="s">
        <v>5</v>
      </c>
      <c r="F5" s="3" t="s">
        <v>23</v>
      </c>
      <c r="G5" s="3" t="s">
        <v>89</v>
      </c>
      <c r="H5" s="3" t="s">
        <v>24</v>
      </c>
    </row>
    <row r="6" spans="1:11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</row>
    <row r="7" spans="1:11" s="14" customFormat="1" x14ac:dyDescent="0.25">
      <c r="A7" s="149" t="s">
        <v>69</v>
      </c>
      <c r="B7" s="150" t="str">
        <f>'приложение 7'!B7:B12</f>
        <v>Муниципальная программа 
"Обеспечение реализации муниципальной политики в Грязинском муниципальном районе на 2020 - 2027 г.г."</v>
      </c>
      <c r="C7" s="4" t="s">
        <v>8</v>
      </c>
      <c r="D7" s="20" t="s">
        <v>9</v>
      </c>
      <c r="E7" s="28" t="s">
        <v>42</v>
      </c>
      <c r="F7" s="5">
        <f t="shared" ref="F7:G9" si="0">F10+F21+F27</f>
        <v>19673.099999999999</v>
      </c>
      <c r="G7" s="5">
        <f t="shared" si="0"/>
        <v>19659.8</v>
      </c>
      <c r="H7" s="6">
        <f>G7/F7</f>
        <v>0.99932394996213103</v>
      </c>
      <c r="K7" s="63"/>
    </row>
    <row r="8" spans="1:11" s="14" customFormat="1" x14ac:dyDescent="0.25">
      <c r="A8" s="149"/>
      <c r="B8" s="150"/>
      <c r="C8" s="4" t="s">
        <v>25</v>
      </c>
      <c r="D8" s="20" t="s">
        <v>9</v>
      </c>
      <c r="E8" s="28" t="s">
        <v>42</v>
      </c>
      <c r="F8" s="5">
        <f t="shared" si="0"/>
        <v>1120</v>
      </c>
      <c r="G8" s="5">
        <f t="shared" si="0"/>
        <v>1120</v>
      </c>
      <c r="H8" s="6">
        <f>G8/F8</f>
        <v>1</v>
      </c>
      <c r="K8" s="68"/>
    </row>
    <row r="9" spans="1:11" s="14" customFormat="1" x14ac:dyDescent="0.25">
      <c r="A9" s="149"/>
      <c r="B9" s="150"/>
      <c r="C9" s="4" t="s">
        <v>26</v>
      </c>
      <c r="D9" s="20" t="s">
        <v>9</v>
      </c>
      <c r="E9" s="28" t="s">
        <v>42</v>
      </c>
      <c r="F9" s="5">
        <f t="shared" si="0"/>
        <v>18553.099999999999</v>
      </c>
      <c r="G9" s="5">
        <f t="shared" si="0"/>
        <v>18539.8</v>
      </c>
      <c r="H9" s="6">
        <f t="shared" ref="H9:H65" si="1">G9/F9</f>
        <v>0.99928313866685359</v>
      </c>
      <c r="K9" s="64"/>
    </row>
    <row r="10" spans="1:11" s="10" customFormat="1" ht="14.4" x14ac:dyDescent="0.3">
      <c r="A10" s="142" t="s">
        <v>70</v>
      </c>
      <c r="B10" s="151" t="s">
        <v>158</v>
      </c>
      <c r="C10" s="7" t="s">
        <v>8</v>
      </c>
      <c r="D10" s="19" t="s">
        <v>9</v>
      </c>
      <c r="E10" s="35" t="s">
        <v>43</v>
      </c>
      <c r="F10" s="8">
        <f>F13+F18</f>
        <v>462.4</v>
      </c>
      <c r="G10" s="8">
        <f>G13+G18</f>
        <v>462.4</v>
      </c>
      <c r="H10" s="9">
        <f t="shared" si="1"/>
        <v>1</v>
      </c>
      <c r="K10" s="64"/>
    </row>
    <row r="11" spans="1:11" s="10" customFormat="1" ht="14.4" x14ac:dyDescent="0.3">
      <c r="A11" s="142"/>
      <c r="B11" s="151"/>
      <c r="C11" s="7" t="s">
        <v>25</v>
      </c>
      <c r="D11" s="19" t="s">
        <v>9</v>
      </c>
      <c r="E11" s="35" t="s">
        <v>43</v>
      </c>
      <c r="F11" s="8">
        <f>F14+F19</f>
        <v>0</v>
      </c>
      <c r="G11" s="8">
        <f>G14+G19</f>
        <v>0</v>
      </c>
      <c r="H11" s="9"/>
      <c r="K11" s="64"/>
    </row>
    <row r="12" spans="1:11" s="10" customFormat="1" ht="14.4" x14ac:dyDescent="0.3">
      <c r="A12" s="142"/>
      <c r="B12" s="151"/>
      <c r="C12" s="7" t="s">
        <v>26</v>
      </c>
      <c r="D12" s="19" t="s">
        <v>9</v>
      </c>
      <c r="E12" s="35" t="s">
        <v>43</v>
      </c>
      <c r="F12" s="8">
        <f>F15+F16+F17+F20</f>
        <v>462.4</v>
      </c>
      <c r="G12" s="8">
        <f>G15+G16+G17+G20</f>
        <v>462.4</v>
      </c>
      <c r="H12" s="9">
        <f t="shared" si="1"/>
        <v>1</v>
      </c>
      <c r="K12" s="64"/>
    </row>
    <row r="13" spans="1:11" s="75" customFormat="1" ht="13.8" customHeight="1" x14ac:dyDescent="0.25">
      <c r="A13" s="138" t="s">
        <v>71</v>
      </c>
      <c r="B13" s="152" t="s">
        <v>159</v>
      </c>
      <c r="C13" s="71" t="s">
        <v>8</v>
      </c>
      <c r="D13" s="72" t="s">
        <v>9</v>
      </c>
      <c r="E13" s="42" t="s">
        <v>44</v>
      </c>
      <c r="F13" s="73">
        <f>SUM(F14:F17)</f>
        <v>223</v>
      </c>
      <c r="G13" s="73">
        <f>SUM(G14:G17)</f>
        <v>223</v>
      </c>
      <c r="H13" s="74">
        <f t="shared" si="1"/>
        <v>1</v>
      </c>
      <c r="K13" s="69"/>
    </row>
    <row r="14" spans="1:11" s="75" customFormat="1" x14ac:dyDescent="0.25">
      <c r="A14" s="138"/>
      <c r="B14" s="152"/>
      <c r="C14" s="71" t="s">
        <v>25</v>
      </c>
      <c r="D14" s="72" t="s">
        <v>9</v>
      </c>
      <c r="E14" s="42" t="s">
        <v>44</v>
      </c>
      <c r="F14" s="73"/>
      <c r="G14" s="73"/>
      <c r="H14" s="74"/>
      <c r="K14" s="65"/>
    </row>
    <row r="15" spans="1:11" s="75" customFormat="1" ht="14.4" customHeight="1" x14ac:dyDescent="0.25">
      <c r="A15" s="138"/>
      <c r="B15" s="152"/>
      <c r="C15" s="161" t="s">
        <v>26</v>
      </c>
      <c r="D15" s="72" t="s">
        <v>9</v>
      </c>
      <c r="E15" s="164" t="s">
        <v>44</v>
      </c>
      <c r="F15" s="73">
        <v>223</v>
      </c>
      <c r="G15" s="73">
        <v>223</v>
      </c>
      <c r="H15" s="74">
        <f t="shared" si="1"/>
        <v>1</v>
      </c>
      <c r="K15" s="65"/>
    </row>
    <row r="16" spans="1:11" s="75" customFormat="1" ht="13.8" hidden="1" customHeight="1" x14ac:dyDescent="0.25">
      <c r="A16" s="138"/>
      <c r="B16" s="152"/>
      <c r="C16" s="162"/>
      <c r="D16" s="72" t="s">
        <v>9</v>
      </c>
      <c r="E16" s="165"/>
      <c r="F16" s="73"/>
      <c r="G16" s="73"/>
      <c r="H16" s="74" t="e">
        <f t="shared" si="1"/>
        <v>#DIV/0!</v>
      </c>
      <c r="K16" s="65"/>
    </row>
    <row r="17" spans="1:11" s="75" customFormat="1" ht="13.8" hidden="1" customHeight="1" x14ac:dyDescent="0.25">
      <c r="A17" s="138"/>
      <c r="B17" s="152"/>
      <c r="C17" s="163"/>
      <c r="D17" s="72" t="s">
        <v>9</v>
      </c>
      <c r="E17" s="166"/>
      <c r="F17" s="73"/>
      <c r="G17" s="73"/>
      <c r="H17" s="74" t="e">
        <f t="shared" si="1"/>
        <v>#DIV/0!</v>
      </c>
      <c r="K17" s="65"/>
    </row>
    <row r="18" spans="1:11" s="75" customFormat="1" ht="13.8" customHeight="1" x14ac:dyDescent="0.25">
      <c r="A18" s="167" t="s">
        <v>72</v>
      </c>
      <c r="B18" s="169" t="s">
        <v>161</v>
      </c>
      <c r="C18" s="71" t="s">
        <v>8</v>
      </c>
      <c r="D18" s="72" t="s">
        <v>9</v>
      </c>
      <c r="E18" s="42" t="s">
        <v>45</v>
      </c>
      <c r="F18" s="73">
        <f>F20</f>
        <v>239.4</v>
      </c>
      <c r="G18" s="73">
        <f>G20</f>
        <v>239.4</v>
      </c>
      <c r="H18" s="74">
        <f t="shared" si="1"/>
        <v>1</v>
      </c>
      <c r="K18" s="70"/>
    </row>
    <row r="19" spans="1:11" s="75" customFormat="1" x14ac:dyDescent="0.25">
      <c r="A19" s="168"/>
      <c r="B19" s="170"/>
      <c r="C19" s="71" t="s">
        <v>25</v>
      </c>
      <c r="D19" s="72" t="s">
        <v>9</v>
      </c>
      <c r="E19" s="42" t="s">
        <v>45</v>
      </c>
      <c r="F19" s="73"/>
      <c r="G19" s="73"/>
      <c r="H19" s="74"/>
      <c r="K19" s="66"/>
    </row>
    <row r="20" spans="1:11" s="75" customFormat="1" x14ac:dyDescent="0.25">
      <c r="A20" s="168"/>
      <c r="B20" s="170"/>
      <c r="C20" s="81" t="s">
        <v>26</v>
      </c>
      <c r="D20" s="72" t="s">
        <v>9</v>
      </c>
      <c r="E20" s="42" t="s">
        <v>45</v>
      </c>
      <c r="F20" s="73">
        <v>239.4</v>
      </c>
      <c r="G20" s="73">
        <v>239.4</v>
      </c>
      <c r="H20" s="74">
        <f t="shared" si="1"/>
        <v>1</v>
      </c>
      <c r="K20" s="66"/>
    </row>
    <row r="21" spans="1:11" s="10" customFormat="1" ht="24" customHeight="1" x14ac:dyDescent="0.3">
      <c r="A21" s="142" t="s">
        <v>73</v>
      </c>
      <c r="B21" s="143" t="str">
        <f>'приложение 7'!B26</f>
        <v>Подпрограмма 2
Создание условий для обеспечения населения информацией о деятельности органов муниципальной власти и социально-экономическом развитии Грязинского муниципального района на 2020 – 2027 г.г.</v>
      </c>
      <c r="C21" s="7" t="s">
        <v>8</v>
      </c>
      <c r="D21" s="19" t="s">
        <v>9</v>
      </c>
      <c r="E21" s="35" t="s">
        <v>46</v>
      </c>
      <c r="F21" s="8">
        <f>F24</f>
        <v>247.7</v>
      </c>
      <c r="G21" s="8">
        <f>G24</f>
        <v>247.7</v>
      </c>
      <c r="H21" s="74">
        <f t="shared" si="1"/>
        <v>1</v>
      </c>
      <c r="K21" s="70"/>
    </row>
    <row r="22" spans="1:11" s="10" customFormat="1" ht="24" customHeight="1" x14ac:dyDescent="0.3">
      <c r="A22" s="142"/>
      <c r="B22" s="144"/>
      <c r="C22" s="7" t="s">
        <v>25</v>
      </c>
      <c r="D22" s="19" t="s">
        <v>9</v>
      </c>
      <c r="E22" s="35" t="s">
        <v>46</v>
      </c>
      <c r="F22" s="8">
        <f t="shared" ref="F22:G22" si="2">F25</f>
        <v>0</v>
      </c>
      <c r="G22" s="8">
        <f t="shared" si="2"/>
        <v>0</v>
      </c>
      <c r="H22" s="74"/>
      <c r="K22" s="66"/>
    </row>
    <row r="23" spans="1:11" s="10" customFormat="1" ht="24" customHeight="1" x14ac:dyDescent="0.3">
      <c r="A23" s="142"/>
      <c r="B23" s="145"/>
      <c r="C23" s="7" t="s">
        <v>26</v>
      </c>
      <c r="D23" s="19" t="s">
        <v>9</v>
      </c>
      <c r="E23" s="35" t="s">
        <v>46</v>
      </c>
      <c r="F23" s="8">
        <f t="shared" ref="F23:G23" si="3">F26</f>
        <v>247.7</v>
      </c>
      <c r="G23" s="8">
        <f t="shared" si="3"/>
        <v>247.7</v>
      </c>
      <c r="H23" s="74">
        <f t="shared" si="1"/>
        <v>1</v>
      </c>
      <c r="K23" s="82"/>
    </row>
    <row r="24" spans="1:11" s="75" customFormat="1" x14ac:dyDescent="0.25">
      <c r="A24" s="138" t="s">
        <v>74</v>
      </c>
      <c r="B24" s="146" t="str">
        <f>'приложение 7'!B27</f>
        <v>Основное мероприятие  1 подпрограммы 2
Расходы на содержание аппарата управления администрации Грязинского муниципального района</v>
      </c>
      <c r="C24" s="71" t="s">
        <v>8</v>
      </c>
      <c r="D24" s="72" t="s">
        <v>9</v>
      </c>
      <c r="E24" s="42" t="s">
        <v>47</v>
      </c>
      <c r="F24" s="73">
        <f>F25+F26</f>
        <v>247.7</v>
      </c>
      <c r="G24" s="73">
        <f>G25+G26</f>
        <v>247.7</v>
      </c>
      <c r="H24" s="74">
        <f t="shared" si="1"/>
        <v>1</v>
      </c>
      <c r="K24" s="83"/>
    </row>
    <row r="25" spans="1:11" s="75" customFormat="1" ht="13.8" customHeight="1" x14ac:dyDescent="0.25">
      <c r="A25" s="138"/>
      <c r="B25" s="147"/>
      <c r="C25" s="71" t="s">
        <v>25</v>
      </c>
      <c r="D25" s="72" t="s">
        <v>9</v>
      </c>
      <c r="E25" s="42" t="s">
        <v>47</v>
      </c>
      <c r="F25" s="73"/>
      <c r="G25" s="73"/>
      <c r="H25" s="74"/>
      <c r="K25" s="69"/>
    </row>
    <row r="26" spans="1:11" s="75" customFormat="1" x14ac:dyDescent="0.25">
      <c r="A26" s="138"/>
      <c r="B26" s="148"/>
      <c r="C26" s="71" t="s">
        <v>26</v>
      </c>
      <c r="D26" s="72" t="s">
        <v>9</v>
      </c>
      <c r="E26" s="42" t="s">
        <v>47</v>
      </c>
      <c r="F26" s="73">
        <v>247.7</v>
      </c>
      <c r="G26" s="73">
        <v>247.7</v>
      </c>
      <c r="H26" s="74">
        <f t="shared" si="1"/>
        <v>1</v>
      </c>
      <c r="K26" s="65"/>
    </row>
    <row r="27" spans="1:11" s="10" customFormat="1" ht="14.4" x14ac:dyDescent="0.3">
      <c r="A27" s="142" t="s">
        <v>75</v>
      </c>
      <c r="B27" s="153" t="s">
        <v>164</v>
      </c>
      <c r="C27" s="7" t="s">
        <v>8</v>
      </c>
      <c r="D27" s="19" t="s">
        <v>9</v>
      </c>
      <c r="E27" s="35" t="s">
        <v>48</v>
      </c>
      <c r="F27" s="8">
        <f t="shared" ref="F27:G29" si="4">F30+F33+F36+F39+F42+F45+F48+F51+F54+F57+F60+F63</f>
        <v>18963</v>
      </c>
      <c r="G27" s="8">
        <f t="shared" si="4"/>
        <v>18949.7</v>
      </c>
      <c r="H27" s="9">
        <f t="shared" si="1"/>
        <v>0.99929863418235521</v>
      </c>
      <c r="K27" s="65"/>
    </row>
    <row r="28" spans="1:11" s="10" customFormat="1" ht="14.4" x14ac:dyDescent="0.3">
      <c r="A28" s="142"/>
      <c r="B28" s="153"/>
      <c r="C28" s="7" t="s">
        <v>25</v>
      </c>
      <c r="D28" s="19" t="s">
        <v>9</v>
      </c>
      <c r="E28" s="35" t="s">
        <v>48</v>
      </c>
      <c r="F28" s="8">
        <f t="shared" si="4"/>
        <v>1120</v>
      </c>
      <c r="G28" s="8">
        <f t="shared" si="4"/>
        <v>1120</v>
      </c>
      <c r="H28" s="9">
        <f t="shared" si="1"/>
        <v>1</v>
      </c>
      <c r="K28" s="65"/>
    </row>
    <row r="29" spans="1:11" s="10" customFormat="1" ht="14.4" x14ac:dyDescent="0.3">
      <c r="A29" s="142"/>
      <c r="B29" s="153"/>
      <c r="C29" s="7" t="s">
        <v>26</v>
      </c>
      <c r="D29" s="19" t="s">
        <v>9</v>
      </c>
      <c r="E29" s="35" t="s">
        <v>48</v>
      </c>
      <c r="F29" s="8">
        <f t="shared" si="4"/>
        <v>17843</v>
      </c>
      <c r="G29" s="8">
        <f t="shared" si="4"/>
        <v>17829.7</v>
      </c>
      <c r="H29" s="9">
        <f t="shared" si="1"/>
        <v>0.99925460965084356</v>
      </c>
      <c r="K29" s="83"/>
    </row>
    <row r="30" spans="1:11" s="75" customFormat="1" x14ac:dyDescent="0.25">
      <c r="A30" s="138" t="s">
        <v>76</v>
      </c>
      <c r="B30" s="154" t="str">
        <f>'приложение 7'!B31</f>
        <v>Основное мероприятие 2 подпрограммы 3
Расходы на содержание аппарата управления администрации Грязинского муниципального района</v>
      </c>
      <c r="C30" s="71" t="s">
        <v>8</v>
      </c>
      <c r="D30" s="72" t="s">
        <v>9</v>
      </c>
      <c r="E30" s="42" t="s">
        <v>50</v>
      </c>
      <c r="F30" s="73">
        <f>F31+F32</f>
        <v>4650.2</v>
      </c>
      <c r="G30" s="73">
        <f>G31+G32</f>
        <v>4650.2</v>
      </c>
      <c r="H30" s="74">
        <f t="shared" si="1"/>
        <v>1</v>
      </c>
      <c r="K30" s="83"/>
    </row>
    <row r="31" spans="1:11" s="75" customFormat="1" x14ac:dyDescent="0.25">
      <c r="A31" s="138"/>
      <c r="B31" s="155"/>
      <c r="C31" s="71" t="s">
        <v>25</v>
      </c>
      <c r="D31" s="72" t="s">
        <v>9</v>
      </c>
      <c r="E31" s="42" t="s">
        <v>50</v>
      </c>
      <c r="F31" s="73"/>
      <c r="G31" s="73"/>
      <c r="H31" s="74"/>
      <c r="K31" s="83"/>
    </row>
    <row r="32" spans="1:11" s="75" customFormat="1" x14ac:dyDescent="0.25">
      <c r="A32" s="138"/>
      <c r="B32" s="156"/>
      <c r="C32" s="71" t="s">
        <v>26</v>
      </c>
      <c r="D32" s="72" t="s">
        <v>9</v>
      </c>
      <c r="E32" s="42" t="s">
        <v>50</v>
      </c>
      <c r="F32" s="73">
        <v>4650.2</v>
      </c>
      <c r="G32" s="73">
        <v>4650.2</v>
      </c>
      <c r="H32" s="74">
        <f t="shared" si="1"/>
        <v>1</v>
      </c>
      <c r="K32" s="83"/>
    </row>
    <row r="33" spans="1:11" s="75" customFormat="1" x14ac:dyDescent="0.25">
      <c r="A33" s="138" t="s">
        <v>77</v>
      </c>
      <c r="B33" s="139" t="str">
        <f>'приложение 7'!B32</f>
        <v>Основное мероприятие 3 подпрограммы 3
Расходы на реализацию полномочий в сфере архивного дела</v>
      </c>
      <c r="C33" s="71" t="s">
        <v>8</v>
      </c>
      <c r="D33" s="72" t="s">
        <v>9</v>
      </c>
      <c r="E33" s="42" t="s">
        <v>52</v>
      </c>
      <c r="F33" s="73">
        <f>F34+F35</f>
        <v>2908</v>
      </c>
      <c r="G33" s="73">
        <f>G34+G35</f>
        <v>2908</v>
      </c>
      <c r="H33" s="74">
        <f t="shared" si="1"/>
        <v>1</v>
      </c>
      <c r="K33" s="83"/>
    </row>
    <row r="34" spans="1:11" s="75" customFormat="1" x14ac:dyDescent="0.25">
      <c r="A34" s="138"/>
      <c r="B34" s="139"/>
      <c r="C34" s="71" t="s">
        <v>25</v>
      </c>
      <c r="D34" s="72" t="s">
        <v>9</v>
      </c>
      <c r="E34" s="42" t="s">
        <v>52</v>
      </c>
      <c r="F34" s="73"/>
      <c r="G34" s="73"/>
      <c r="H34" s="74"/>
      <c r="K34" s="83"/>
    </row>
    <row r="35" spans="1:11" s="75" customFormat="1" x14ac:dyDescent="0.25">
      <c r="A35" s="138"/>
      <c r="B35" s="139"/>
      <c r="C35" s="71" t="s">
        <v>26</v>
      </c>
      <c r="D35" s="72" t="s">
        <v>9</v>
      </c>
      <c r="E35" s="42" t="s">
        <v>52</v>
      </c>
      <c r="F35" s="73">
        <v>2908</v>
      </c>
      <c r="G35" s="73">
        <v>2908</v>
      </c>
      <c r="H35" s="74">
        <f t="shared" si="1"/>
        <v>1</v>
      </c>
      <c r="K35" s="83"/>
    </row>
    <row r="36" spans="1:11" s="75" customFormat="1" x14ac:dyDescent="0.25">
      <c r="A36" s="138" t="s">
        <v>78</v>
      </c>
      <c r="B36" s="139" t="str">
        <f>'приложение 7'!B33</f>
        <v>Основное мероприятие 4 подпрограммы 3
Расходы на реализацию государственных полномочий по регистрации актов гражданского состояния</v>
      </c>
      <c r="C36" s="71" t="s">
        <v>8</v>
      </c>
      <c r="D36" s="72" t="s">
        <v>9</v>
      </c>
      <c r="E36" s="42" t="s">
        <v>53</v>
      </c>
      <c r="F36" s="73">
        <f>F37+F38</f>
        <v>3579.1</v>
      </c>
      <c r="G36" s="73">
        <f>G37+G38</f>
        <v>3579.1</v>
      </c>
      <c r="H36" s="74">
        <f t="shared" si="1"/>
        <v>1</v>
      </c>
      <c r="K36" s="83"/>
    </row>
    <row r="37" spans="1:11" s="75" customFormat="1" x14ac:dyDescent="0.25">
      <c r="A37" s="138"/>
      <c r="B37" s="139"/>
      <c r="C37" s="71" t="s">
        <v>25</v>
      </c>
      <c r="D37" s="72" t="s">
        <v>9</v>
      </c>
      <c r="E37" s="42" t="s">
        <v>53</v>
      </c>
      <c r="F37" s="73">
        <v>1120</v>
      </c>
      <c r="G37" s="73">
        <v>1120</v>
      </c>
      <c r="H37" s="74">
        <f t="shared" si="1"/>
        <v>1</v>
      </c>
      <c r="K37" s="83"/>
    </row>
    <row r="38" spans="1:11" s="75" customFormat="1" x14ac:dyDescent="0.25">
      <c r="A38" s="138"/>
      <c r="B38" s="139"/>
      <c r="C38" s="71" t="s">
        <v>26</v>
      </c>
      <c r="D38" s="72" t="s">
        <v>9</v>
      </c>
      <c r="E38" s="42" t="s">
        <v>53</v>
      </c>
      <c r="F38" s="73">
        <v>2459.1</v>
      </c>
      <c r="G38" s="73">
        <v>2459.1</v>
      </c>
      <c r="H38" s="74">
        <f t="shared" si="1"/>
        <v>1</v>
      </c>
      <c r="K38" s="83"/>
    </row>
    <row r="39" spans="1:11" s="75" customFormat="1" ht="19.2" customHeight="1" x14ac:dyDescent="0.25">
      <c r="A39" s="138" t="s">
        <v>79</v>
      </c>
      <c r="B39" s="157" t="str">
        <f>'приложение 7'!B34</f>
        <v>Основное мероприятие 5 подпрограммы 3
Расходы на реализацию государственных полномочий по образованию и организации деятельности административных комиссий</v>
      </c>
      <c r="C39" s="71" t="s">
        <v>8</v>
      </c>
      <c r="D39" s="72" t="s">
        <v>9</v>
      </c>
      <c r="E39" s="42" t="s">
        <v>54</v>
      </c>
      <c r="F39" s="73">
        <f>F40+F41</f>
        <v>1716</v>
      </c>
      <c r="G39" s="73">
        <f>G40+G41</f>
        <v>1716</v>
      </c>
      <c r="H39" s="74">
        <f t="shared" si="1"/>
        <v>1</v>
      </c>
      <c r="K39" s="83"/>
    </row>
    <row r="40" spans="1:11" s="75" customFormat="1" ht="18" customHeight="1" x14ac:dyDescent="0.25">
      <c r="A40" s="138"/>
      <c r="B40" s="158"/>
      <c r="C40" s="71" t="s">
        <v>25</v>
      </c>
      <c r="D40" s="72" t="s">
        <v>9</v>
      </c>
      <c r="E40" s="42" t="s">
        <v>54</v>
      </c>
      <c r="F40" s="73"/>
      <c r="G40" s="73"/>
      <c r="H40" s="74"/>
      <c r="K40" s="70"/>
    </row>
    <row r="41" spans="1:11" s="75" customFormat="1" ht="17.399999999999999" customHeight="1" x14ac:dyDescent="0.25">
      <c r="A41" s="138"/>
      <c r="B41" s="159"/>
      <c r="C41" s="71" t="s">
        <v>26</v>
      </c>
      <c r="D41" s="72" t="s">
        <v>9</v>
      </c>
      <c r="E41" s="42" t="s">
        <v>54</v>
      </c>
      <c r="F41" s="73">
        <v>1716</v>
      </c>
      <c r="G41" s="73">
        <v>1716</v>
      </c>
      <c r="H41" s="74">
        <f t="shared" si="1"/>
        <v>1</v>
      </c>
      <c r="K41" s="66"/>
    </row>
    <row r="42" spans="1:11" s="75" customFormat="1" ht="18.600000000000001" customHeight="1" x14ac:dyDescent="0.25">
      <c r="A42" s="138" t="s">
        <v>80</v>
      </c>
      <c r="B42" s="160" t="str">
        <f>'приложение 7'!B35</f>
        <v>Основное мероприятие 6 подпрограммы 3
Расходы на реализацию государственных полномочий по образованию и организации деятельности комиссии по делам несовершеннолетних и защите их прав</v>
      </c>
      <c r="C42" s="71" t="s">
        <v>8</v>
      </c>
      <c r="D42" s="72" t="s">
        <v>9</v>
      </c>
      <c r="E42" s="42" t="s">
        <v>55</v>
      </c>
      <c r="F42" s="73">
        <f>SUM(F43:F44)</f>
        <v>1569.4</v>
      </c>
      <c r="G42" s="73">
        <f>SUM(G43:G44)</f>
        <v>1569.4</v>
      </c>
      <c r="H42" s="74">
        <f t="shared" si="1"/>
        <v>1</v>
      </c>
      <c r="K42" s="66"/>
    </row>
    <row r="43" spans="1:11" s="75" customFormat="1" ht="16.2" customHeight="1" x14ac:dyDescent="0.25">
      <c r="A43" s="138"/>
      <c r="B43" s="160"/>
      <c r="C43" s="71" t="s">
        <v>25</v>
      </c>
      <c r="D43" s="72" t="s">
        <v>9</v>
      </c>
      <c r="E43" s="42" t="s">
        <v>55</v>
      </c>
      <c r="F43" s="73"/>
      <c r="G43" s="73"/>
      <c r="H43" s="74"/>
      <c r="K43" s="76"/>
    </row>
    <row r="44" spans="1:11" s="75" customFormat="1" ht="18.600000000000001" customHeight="1" x14ac:dyDescent="0.25">
      <c r="A44" s="138"/>
      <c r="B44" s="160"/>
      <c r="C44" s="71" t="s">
        <v>26</v>
      </c>
      <c r="D44" s="72" t="s">
        <v>9</v>
      </c>
      <c r="E44" s="42" t="s">
        <v>55</v>
      </c>
      <c r="F44" s="73">
        <v>1569.4</v>
      </c>
      <c r="G44" s="73">
        <v>1569.4</v>
      </c>
      <c r="H44" s="74">
        <f t="shared" si="1"/>
        <v>1</v>
      </c>
      <c r="K44" s="76"/>
    </row>
    <row r="45" spans="1:11" s="75" customFormat="1" ht="24" customHeight="1" x14ac:dyDescent="0.25">
      <c r="A45" s="138" t="s">
        <v>81</v>
      </c>
      <c r="B45" s="172" t="str">
        <f>'приложение 7'!B36</f>
        <v>Основное мероприятие 7 подпрограммы 3
Расходы на реализацию государственных полномочий по сбору информации от поселений, входящих в состав Грязинского муниципального района, необходимой для ведения регистра муниципальных нормативных актов Липецкой области</v>
      </c>
      <c r="C45" s="71" t="s">
        <v>8</v>
      </c>
      <c r="D45" s="72" t="s">
        <v>9</v>
      </c>
      <c r="E45" s="42" t="s">
        <v>57</v>
      </c>
      <c r="F45" s="73">
        <f>F46+F47</f>
        <v>1035.0999999999999</v>
      </c>
      <c r="G45" s="73">
        <f>G46+G47</f>
        <v>1035.0999999999999</v>
      </c>
      <c r="H45" s="74">
        <f t="shared" si="1"/>
        <v>1</v>
      </c>
      <c r="K45" s="76"/>
    </row>
    <row r="46" spans="1:11" s="75" customFormat="1" ht="24" customHeight="1" x14ac:dyDescent="0.25">
      <c r="A46" s="138"/>
      <c r="B46" s="172"/>
      <c r="C46" s="71" t="s">
        <v>25</v>
      </c>
      <c r="D46" s="72" t="s">
        <v>9</v>
      </c>
      <c r="E46" s="42" t="s">
        <v>57</v>
      </c>
      <c r="F46" s="73"/>
      <c r="G46" s="73"/>
      <c r="H46" s="74"/>
      <c r="K46" s="76"/>
    </row>
    <row r="47" spans="1:11" s="75" customFormat="1" ht="24" customHeight="1" x14ac:dyDescent="0.25">
      <c r="A47" s="138"/>
      <c r="B47" s="172"/>
      <c r="C47" s="71" t="s">
        <v>26</v>
      </c>
      <c r="D47" s="72" t="s">
        <v>9</v>
      </c>
      <c r="E47" s="42" t="s">
        <v>57</v>
      </c>
      <c r="F47" s="73">
        <v>1035.0999999999999</v>
      </c>
      <c r="G47" s="73">
        <v>1035.0999999999999</v>
      </c>
      <c r="H47" s="74">
        <f t="shared" si="1"/>
        <v>1</v>
      </c>
      <c r="K47" s="76"/>
    </row>
    <row r="48" spans="1:11" s="75" customFormat="1" x14ac:dyDescent="0.25">
      <c r="A48" s="138" t="s">
        <v>82</v>
      </c>
      <c r="B48" s="139" t="str">
        <f>'приложение 7'!B37</f>
        <v>Основное мероприятие 8 подпрограммы 3
Расходы на реализацию отдельных государственных полномочий в области охраны труда</v>
      </c>
      <c r="C48" s="71" t="s">
        <v>8</v>
      </c>
      <c r="D48" s="72" t="s">
        <v>9</v>
      </c>
      <c r="E48" s="42" t="s">
        <v>58</v>
      </c>
      <c r="F48" s="77">
        <f>SUM(F49:F50)</f>
        <v>847.2</v>
      </c>
      <c r="G48" s="77">
        <f>SUM(G49:G50)</f>
        <v>847.2</v>
      </c>
      <c r="H48" s="74">
        <f t="shared" si="1"/>
        <v>1</v>
      </c>
      <c r="K48" s="76"/>
    </row>
    <row r="49" spans="1:11" s="75" customFormat="1" x14ac:dyDescent="0.25">
      <c r="A49" s="138"/>
      <c r="B49" s="139"/>
      <c r="C49" s="71" t="s">
        <v>25</v>
      </c>
      <c r="D49" s="72" t="s">
        <v>9</v>
      </c>
      <c r="E49" s="42" t="s">
        <v>58</v>
      </c>
      <c r="F49" s="78"/>
      <c r="G49" s="78"/>
      <c r="H49" s="74"/>
      <c r="K49" s="76"/>
    </row>
    <row r="50" spans="1:11" s="75" customFormat="1" x14ac:dyDescent="0.25">
      <c r="A50" s="138"/>
      <c r="B50" s="139"/>
      <c r="C50" s="71" t="s">
        <v>26</v>
      </c>
      <c r="D50" s="72" t="s">
        <v>9</v>
      </c>
      <c r="E50" s="42" t="s">
        <v>58</v>
      </c>
      <c r="F50" s="79">
        <v>847.2</v>
      </c>
      <c r="G50" s="79">
        <v>847.2</v>
      </c>
      <c r="H50" s="74">
        <f t="shared" si="1"/>
        <v>1</v>
      </c>
      <c r="K50" s="76"/>
    </row>
    <row r="51" spans="1:11" s="75" customFormat="1" x14ac:dyDescent="0.25">
      <c r="A51" s="138" t="s">
        <v>83</v>
      </c>
      <c r="B51" s="139" t="str">
        <f>'приложение 7'!B38</f>
        <v>Основное мероприятие 9 подпрограммы 3
Расходы на пенсионное обеспечение муниципальных служащих</v>
      </c>
      <c r="C51" s="71" t="s">
        <v>8</v>
      </c>
      <c r="D51" s="72" t="s">
        <v>9</v>
      </c>
      <c r="E51" s="42" t="s">
        <v>59</v>
      </c>
      <c r="F51" s="79">
        <f>SUM(F52:F53)</f>
        <v>0</v>
      </c>
      <c r="G51" s="79">
        <f>SUM(G52:G53)</f>
        <v>0</v>
      </c>
      <c r="H51" s="74"/>
      <c r="K51" s="76"/>
    </row>
    <row r="52" spans="1:11" s="75" customFormat="1" x14ac:dyDescent="0.25">
      <c r="A52" s="138"/>
      <c r="B52" s="139"/>
      <c r="C52" s="71" t="s">
        <v>25</v>
      </c>
      <c r="D52" s="72" t="s">
        <v>9</v>
      </c>
      <c r="E52" s="42" t="s">
        <v>59</v>
      </c>
      <c r="F52" s="80"/>
      <c r="G52" s="80"/>
      <c r="H52" s="74"/>
      <c r="K52" s="76"/>
    </row>
    <row r="53" spans="1:11" s="75" customFormat="1" x14ac:dyDescent="0.25">
      <c r="A53" s="138"/>
      <c r="B53" s="139"/>
      <c r="C53" s="71" t="s">
        <v>26</v>
      </c>
      <c r="D53" s="72" t="s">
        <v>9</v>
      </c>
      <c r="E53" s="42" t="s">
        <v>59</v>
      </c>
      <c r="F53" s="79"/>
      <c r="G53" s="79"/>
      <c r="H53" s="74"/>
      <c r="K53" s="76"/>
    </row>
    <row r="54" spans="1:11" s="75" customFormat="1" x14ac:dyDescent="0.25">
      <c r="A54" s="138" t="s">
        <v>84</v>
      </c>
      <c r="B54" s="171" t="str">
        <f>'приложение 7'!B39</f>
        <v>Основное мероприятие 10 подпрограммы 3
Расходы на реализацию государственных полномочий по оплате жилья и коммунальных услуг работникам культуры</v>
      </c>
      <c r="C54" s="71" t="s">
        <v>8</v>
      </c>
      <c r="D54" s="72" t="s">
        <v>9</v>
      </c>
      <c r="E54" s="42" t="s">
        <v>60</v>
      </c>
      <c r="F54" s="80">
        <f>SUM(F55:F56)</f>
        <v>190.7</v>
      </c>
      <c r="G54" s="80">
        <f>SUM(G55:G56)</f>
        <v>177.4</v>
      </c>
      <c r="H54" s="74">
        <f t="shared" si="1"/>
        <v>0.93025694808599901</v>
      </c>
      <c r="K54" s="76"/>
    </row>
    <row r="55" spans="1:11" s="75" customFormat="1" x14ac:dyDescent="0.25">
      <c r="A55" s="138"/>
      <c r="B55" s="171"/>
      <c r="C55" s="71" t="s">
        <v>25</v>
      </c>
      <c r="D55" s="72" t="s">
        <v>9</v>
      </c>
      <c r="E55" s="42" t="s">
        <v>60</v>
      </c>
      <c r="F55" s="80"/>
      <c r="G55" s="80"/>
      <c r="H55" s="74"/>
      <c r="K55" s="76"/>
    </row>
    <row r="56" spans="1:11" s="75" customFormat="1" x14ac:dyDescent="0.25">
      <c r="A56" s="138"/>
      <c r="B56" s="171"/>
      <c r="C56" s="71" t="s">
        <v>26</v>
      </c>
      <c r="D56" s="72" t="s">
        <v>9</v>
      </c>
      <c r="E56" s="42" t="s">
        <v>60</v>
      </c>
      <c r="F56" s="80">
        <v>190.7</v>
      </c>
      <c r="G56" s="80">
        <v>177.4</v>
      </c>
      <c r="H56" s="74">
        <f t="shared" si="1"/>
        <v>0.93025694808599901</v>
      </c>
      <c r="K56" s="76"/>
    </row>
    <row r="57" spans="1:11" s="75" customFormat="1" x14ac:dyDescent="0.25">
      <c r="A57" s="138" t="s">
        <v>85</v>
      </c>
      <c r="B57" s="157" t="str">
        <f>'приложение 7'!B40</f>
        <v>Основное мероприятие 11 подпрограммы 3
Социальная поддержка отдельных категорий граждан</v>
      </c>
      <c r="C57" s="71" t="s">
        <v>8</v>
      </c>
      <c r="D57" s="72" t="s">
        <v>9</v>
      </c>
      <c r="E57" s="42" t="s">
        <v>62</v>
      </c>
      <c r="F57" s="80">
        <f>SUM(F58:F59)</f>
        <v>0</v>
      </c>
      <c r="G57" s="80">
        <f>SUM(G58:G59)</f>
        <v>0</v>
      </c>
      <c r="H57" s="74"/>
      <c r="K57" s="76"/>
    </row>
    <row r="58" spans="1:11" s="75" customFormat="1" x14ac:dyDescent="0.25">
      <c r="A58" s="138"/>
      <c r="B58" s="158"/>
      <c r="C58" s="71" t="s">
        <v>25</v>
      </c>
      <c r="D58" s="72" t="s">
        <v>9</v>
      </c>
      <c r="E58" s="42" t="s">
        <v>62</v>
      </c>
      <c r="F58" s="80"/>
      <c r="G58" s="80"/>
      <c r="H58" s="74"/>
      <c r="K58" s="76"/>
    </row>
    <row r="59" spans="1:11" s="75" customFormat="1" x14ac:dyDescent="0.25">
      <c r="A59" s="138"/>
      <c r="B59" s="159"/>
      <c r="C59" s="71" t="s">
        <v>26</v>
      </c>
      <c r="D59" s="72" t="s">
        <v>9</v>
      </c>
      <c r="E59" s="42" t="s">
        <v>62</v>
      </c>
      <c r="F59" s="80"/>
      <c r="G59" s="80"/>
      <c r="H59" s="74"/>
      <c r="K59" s="76"/>
    </row>
    <row r="60" spans="1:11" s="75" customFormat="1" x14ac:dyDescent="0.25">
      <c r="A60" s="138" t="s">
        <v>68</v>
      </c>
      <c r="B60" s="157" t="str">
        <f>'приложение 7'!B41</f>
        <v>Основное мероприятие 12 подпрограммы 3
Членство в организациях и ассоциациях Липецкой области</v>
      </c>
      <c r="C60" s="71" t="s">
        <v>8</v>
      </c>
      <c r="D60" s="72" t="s">
        <v>9</v>
      </c>
      <c r="E60" s="42" t="s">
        <v>64</v>
      </c>
      <c r="F60" s="80">
        <f>SUM(F61:F62)</f>
        <v>0</v>
      </c>
      <c r="G60" s="80">
        <f>SUM(G61:G62)</f>
        <v>0</v>
      </c>
      <c r="H60" s="74"/>
      <c r="K60" s="76"/>
    </row>
    <row r="61" spans="1:11" s="75" customFormat="1" x14ac:dyDescent="0.25">
      <c r="A61" s="138"/>
      <c r="B61" s="158"/>
      <c r="C61" s="71" t="s">
        <v>25</v>
      </c>
      <c r="D61" s="72" t="s">
        <v>9</v>
      </c>
      <c r="E61" s="42" t="s">
        <v>64</v>
      </c>
      <c r="F61" s="80"/>
      <c r="G61" s="80"/>
      <c r="H61" s="74"/>
      <c r="K61" s="76"/>
    </row>
    <row r="62" spans="1:11" s="75" customFormat="1" x14ac:dyDescent="0.25">
      <c r="A62" s="138"/>
      <c r="B62" s="159"/>
      <c r="C62" s="71" t="s">
        <v>26</v>
      </c>
      <c r="D62" s="72" t="s">
        <v>9</v>
      </c>
      <c r="E62" s="42" t="s">
        <v>64</v>
      </c>
      <c r="F62" s="80"/>
      <c r="G62" s="80"/>
      <c r="H62" s="74"/>
      <c r="K62" s="76"/>
    </row>
    <row r="63" spans="1:11" s="75" customFormat="1" ht="13.8" customHeight="1" x14ac:dyDescent="0.25">
      <c r="A63" s="138" t="s">
        <v>67</v>
      </c>
      <c r="B63" s="139" t="s">
        <v>65</v>
      </c>
      <c r="C63" s="71" t="s">
        <v>8</v>
      </c>
      <c r="D63" s="72" t="s">
        <v>9</v>
      </c>
      <c r="E63" s="42" t="s">
        <v>66</v>
      </c>
      <c r="F63" s="80">
        <f>SUM(F64:F65)</f>
        <v>2467.3000000000002</v>
      </c>
      <c r="G63" s="80">
        <f>SUM(G64:G65)</f>
        <v>2467.3000000000002</v>
      </c>
      <c r="H63" s="74">
        <f t="shared" si="1"/>
        <v>1</v>
      </c>
      <c r="K63" s="76"/>
    </row>
    <row r="64" spans="1:11" s="75" customFormat="1" x14ac:dyDescent="0.25">
      <c r="A64" s="138"/>
      <c r="B64" s="139"/>
      <c r="C64" s="71" t="s">
        <v>25</v>
      </c>
      <c r="D64" s="72" t="s">
        <v>9</v>
      </c>
      <c r="E64" s="42" t="s">
        <v>66</v>
      </c>
      <c r="F64" s="80"/>
      <c r="G64" s="80"/>
      <c r="H64" s="74"/>
      <c r="K64" s="76"/>
    </row>
    <row r="65" spans="1:11" s="75" customFormat="1" x14ac:dyDescent="0.25">
      <c r="A65" s="138"/>
      <c r="B65" s="139"/>
      <c r="C65" s="84" t="s">
        <v>26</v>
      </c>
      <c r="D65" s="72" t="s">
        <v>9</v>
      </c>
      <c r="E65" s="42" t="s">
        <v>66</v>
      </c>
      <c r="F65" s="80">
        <v>2467.3000000000002</v>
      </c>
      <c r="G65" s="80">
        <v>2467.3000000000002</v>
      </c>
      <c r="H65" s="74">
        <f t="shared" si="1"/>
        <v>1</v>
      </c>
      <c r="K65" s="76"/>
    </row>
    <row r="66" spans="1:11" ht="28.8" customHeight="1" x14ac:dyDescent="0.25">
      <c r="A66" s="138" t="str">
        <f>'приложение 7'!A44</f>
        <v>1.3.13.</v>
      </c>
      <c r="B66" s="139" t="str">
        <f>'приложение 7'!B44</f>
        <v>Основное мероприятие 14 подпрограммы 3
Разработка или актуализация документов стратегического планирования Грязинского муниципального района на основе использования современных информационных технологий, экономико-математических методов моделирования, прогнозирования и стратегического планирования</v>
      </c>
      <c r="C66" s="71" t="s">
        <v>8</v>
      </c>
      <c r="D66" s="72" t="s">
        <v>9</v>
      </c>
      <c r="E66" s="42" t="s">
        <v>155</v>
      </c>
      <c r="F66" s="80">
        <f>SUM(F67:F68)</f>
        <v>0</v>
      </c>
      <c r="G66" s="80">
        <f>SUM(G67:G68)</f>
        <v>0</v>
      </c>
      <c r="H66" s="107"/>
    </row>
    <row r="67" spans="1:11" ht="28.8" customHeight="1" x14ac:dyDescent="0.25">
      <c r="A67" s="138"/>
      <c r="B67" s="139"/>
      <c r="C67" s="71" t="s">
        <v>25</v>
      </c>
      <c r="D67" s="72" t="s">
        <v>9</v>
      </c>
      <c r="E67" s="42" t="s">
        <v>155</v>
      </c>
      <c r="F67" s="80"/>
      <c r="G67" s="80"/>
      <c r="H67" s="107"/>
    </row>
    <row r="68" spans="1:11" ht="28.8" customHeight="1" x14ac:dyDescent="0.25">
      <c r="A68" s="138"/>
      <c r="B68" s="139"/>
      <c r="C68" s="84" t="s">
        <v>26</v>
      </c>
      <c r="D68" s="72" t="s">
        <v>9</v>
      </c>
      <c r="E68" s="42" t="s">
        <v>155</v>
      </c>
      <c r="F68" s="80"/>
      <c r="G68" s="80"/>
      <c r="H68" s="107"/>
    </row>
  </sheetData>
  <mergeCells count="49">
    <mergeCell ref="C15:C17"/>
    <mergeCell ref="E15:E17"/>
    <mergeCell ref="A63:A65"/>
    <mergeCell ref="B63:B65"/>
    <mergeCell ref="B57:B59"/>
    <mergeCell ref="B60:B62"/>
    <mergeCell ref="A18:A20"/>
    <mergeCell ref="B18:B20"/>
    <mergeCell ref="B54:B56"/>
    <mergeCell ref="A54:A56"/>
    <mergeCell ref="A57:A59"/>
    <mergeCell ref="A60:A62"/>
    <mergeCell ref="A45:A47"/>
    <mergeCell ref="B45:B47"/>
    <mergeCell ref="A48:A50"/>
    <mergeCell ref="B48:B50"/>
    <mergeCell ref="A30:A32"/>
    <mergeCell ref="B30:B32"/>
    <mergeCell ref="A33:A35"/>
    <mergeCell ref="B33:B35"/>
    <mergeCell ref="A51:A53"/>
    <mergeCell ref="B51:B53"/>
    <mergeCell ref="A36:A38"/>
    <mergeCell ref="B36:B38"/>
    <mergeCell ref="A39:A41"/>
    <mergeCell ref="B39:B41"/>
    <mergeCell ref="A42:A44"/>
    <mergeCell ref="B42:B44"/>
    <mergeCell ref="B10:B12"/>
    <mergeCell ref="A13:A17"/>
    <mergeCell ref="B13:B17"/>
    <mergeCell ref="A27:A29"/>
    <mergeCell ref="B27:B29"/>
    <mergeCell ref="A66:A68"/>
    <mergeCell ref="B66:B68"/>
    <mergeCell ref="A3:H3"/>
    <mergeCell ref="A1:H1"/>
    <mergeCell ref="A2:H2"/>
    <mergeCell ref="A4:A5"/>
    <mergeCell ref="B4:B5"/>
    <mergeCell ref="C4:C5"/>
    <mergeCell ref="D4:H4"/>
    <mergeCell ref="A21:A23"/>
    <mergeCell ref="B21:B23"/>
    <mergeCell ref="A24:A26"/>
    <mergeCell ref="B24:B26"/>
    <mergeCell ref="A7:A9"/>
    <mergeCell ref="B7:B9"/>
    <mergeCell ref="A10:A12"/>
  </mergeCells>
  <pageMargins left="0.19685039370078741" right="0" top="0.59055118110236227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workbookViewId="0">
      <selection activeCell="D99" sqref="D99"/>
    </sheetView>
  </sheetViews>
  <sheetFormatPr defaultRowHeight="13.8" x14ac:dyDescent="0.25"/>
  <cols>
    <col min="1" max="1" width="6.33203125" style="1" bestFit="1" customWidth="1"/>
    <col min="2" max="2" width="54.5546875" style="1" customWidth="1"/>
    <col min="3" max="3" width="35.77734375" style="1" customWidth="1"/>
    <col min="4" max="5" width="14.109375" style="1" customWidth="1"/>
    <col min="6" max="6" width="8.88671875" style="11"/>
    <col min="7" max="254" width="8.88671875" style="1"/>
    <col min="255" max="255" width="47.88671875" style="1" bestFit="1" customWidth="1"/>
    <col min="256" max="256" width="35.77734375" style="1" customWidth="1"/>
    <col min="257" max="258" width="14.109375" style="1" customWidth="1"/>
    <col min="259" max="261" width="8.88671875" style="1"/>
    <col min="262" max="262" width="49.44140625" style="1" customWidth="1"/>
    <col min="263" max="510" width="8.88671875" style="1"/>
    <col min="511" max="511" width="47.88671875" style="1" bestFit="1" customWidth="1"/>
    <col min="512" max="512" width="35.77734375" style="1" customWidth="1"/>
    <col min="513" max="514" width="14.109375" style="1" customWidth="1"/>
    <col min="515" max="517" width="8.88671875" style="1"/>
    <col min="518" max="518" width="49.44140625" style="1" customWidth="1"/>
    <col min="519" max="766" width="8.88671875" style="1"/>
    <col min="767" max="767" width="47.88671875" style="1" bestFit="1" customWidth="1"/>
    <col min="768" max="768" width="35.77734375" style="1" customWidth="1"/>
    <col min="769" max="770" width="14.109375" style="1" customWidth="1"/>
    <col min="771" max="773" width="8.88671875" style="1"/>
    <col min="774" max="774" width="49.44140625" style="1" customWidth="1"/>
    <col min="775" max="1022" width="8.88671875" style="1"/>
    <col min="1023" max="1023" width="47.88671875" style="1" bestFit="1" customWidth="1"/>
    <col min="1024" max="1024" width="35.77734375" style="1" customWidth="1"/>
    <col min="1025" max="1026" width="14.109375" style="1" customWidth="1"/>
    <col min="1027" max="1029" width="8.88671875" style="1"/>
    <col min="1030" max="1030" width="49.44140625" style="1" customWidth="1"/>
    <col min="1031" max="1278" width="8.88671875" style="1"/>
    <col min="1279" max="1279" width="47.88671875" style="1" bestFit="1" customWidth="1"/>
    <col min="1280" max="1280" width="35.77734375" style="1" customWidth="1"/>
    <col min="1281" max="1282" width="14.109375" style="1" customWidth="1"/>
    <col min="1283" max="1285" width="8.88671875" style="1"/>
    <col min="1286" max="1286" width="49.44140625" style="1" customWidth="1"/>
    <col min="1287" max="1534" width="8.88671875" style="1"/>
    <col min="1535" max="1535" width="47.88671875" style="1" bestFit="1" customWidth="1"/>
    <col min="1536" max="1536" width="35.77734375" style="1" customWidth="1"/>
    <col min="1537" max="1538" width="14.109375" style="1" customWidth="1"/>
    <col min="1539" max="1541" width="8.88671875" style="1"/>
    <col min="1542" max="1542" width="49.44140625" style="1" customWidth="1"/>
    <col min="1543" max="1790" width="8.88671875" style="1"/>
    <col min="1791" max="1791" width="47.88671875" style="1" bestFit="1" customWidth="1"/>
    <col min="1792" max="1792" width="35.77734375" style="1" customWidth="1"/>
    <col min="1793" max="1794" width="14.109375" style="1" customWidth="1"/>
    <col min="1795" max="1797" width="8.88671875" style="1"/>
    <col min="1798" max="1798" width="49.44140625" style="1" customWidth="1"/>
    <col min="1799" max="2046" width="8.88671875" style="1"/>
    <col min="2047" max="2047" width="47.88671875" style="1" bestFit="1" customWidth="1"/>
    <col min="2048" max="2048" width="35.77734375" style="1" customWidth="1"/>
    <col min="2049" max="2050" width="14.109375" style="1" customWidth="1"/>
    <col min="2051" max="2053" width="8.88671875" style="1"/>
    <col min="2054" max="2054" width="49.44140625" style="1" customWidth="1"/>
    <col min="2055" max="2302" width="8.88671875" style="1"/>
    <col min="2303" max="2303" width="47.88671875" style="1" bestFit="1" customWidth="1"/>
    <col min="2304" max="2304" width="35.77734375" style="1" customWidth="1"/>
    <col min="2305" max="2306" width="14.109375" style="1" customWidth="1"/>
    <col min="2307" max="2309" width="8.88671875" style="1"/>
    <col min="2310" max="2310" width="49.44140625" style="1" customWidth="1"/>
    <col min="2311" max="2558" width="8.88671875" style="1"/>
    <col min="2559" max="2559" width="47.88671875" style="1" bestFit="1" customWidth="1"/>
    <col min="2560" max="2560" width="35.77734375" style="1" customWidth="1"/>
    <col min="2561" max="2562" width="14.109375" style="1" customWidth="1"/>
    <col min="2563" max="2565" width="8.88671875" style="1"/>
    <col min="2566" max="2566" width="49.44140625" style="1" customWidth="1"/>
    <col min="2567" max="2814" width="8.88671875" style="1"/>
    <col min="2815" max="2815" width="47.88671875" style="1" bestFit="1" customWidth="1"/>
    <col min="2816" max="2816" width="35.77734375" style="1" customWidth="1"/>
    <col min="2817" max="2818" width="14.109375" style="1" customWidth="1"/>
    <col min="2819" max="2821" width="8.88671875" style="1"/>
    <col min="2822" max="2822" width="49.44140625" style="1" customWidth="1"/>
    <col min="2823" max="3070" width="8.88671875" style="1"/>
    <col min="3071" max="3071" width="47.88671875" style="1" bestFit="1" customWidth="1"/>
    <col min="3072" max="3072" width="35.77734375" style="1" customWidth="1"/>
    <col min="3073" max="3074" width="14.109375" style="1" customWidth="1"/>
    <col min="3075" max="3077" width="8.88671875" style="1"/>
    <col min="3078" max="3078" width="49.44140625" style="1" customWidth="1"/>
    <col min="3079" max="3326" width="8.88671875" style="1"/>
    <col min="3327" max="3327" width="47.88671875" style="1" bestFit="1" customWidth="1"/>
    <col min="3328" max="3328" width="35.77734375" style="1" customWidth="1"/>
    <col min="3329" max="3330" width="14.109375" style="1" customWidth="1"/>
    <col min="3331" max="3333" width="8.88671875" style="1"/>
    <col min="3334" max="3334" width="49.44140625" style="1" customWidth="1"/>
    <col min="3335" max="3582" width="8.88671875" style="1"/>
    <col min="3583" max="3583" width="47.88671875" style="1" bestFit="1" customWidth="1"/>
    <col min="3584" max="3584" width="35.77734375" style="1" customWidth="1"/>
    <col min="3585" max="3586" width="14.109375" style="1" customWidth="1"/>
    <col min="3587" max="3589" width="8.88671875" style="1"/>
    <col min="3590" max="3590" width="49.44140625" style="1" customWidth="1"/>
    <col min="3591" max="3838" width="8.88671875" style="1"/>
    <col min="3839" max="3839" width="47.88671875" style="1" bestFit="1" customWidth="1"/>
    <col min="3840" max="3840" width="35.77734375" style="1" customWidth="1"/>
    <col min="3841" max="3842" width="14.109375" style="1" customWidth="1"/>
    <col min="3843" max="3845" width="8.88671875" style="1"/>
    <col min="3846" max="3846" width="49.44140625" style="1" customWidth="1"/>
    <col min="3847" max="4094" width="8.88671875" style="1"/>
    <col min="4095" max="4095" width="47.88671875" style="1" bestFit="1" customWidth="1"/>
    <col min="4096" max="4096" width="35.77734375" style="1" customWidth="1"/>
    <col min="4097" max="4098" width="14.109375" style="1" customWidth="1"/>
    <col min="4099" max="4101" width="8.88671875" style="1"/>
    <col min="4102" max="4102" width="49.44140625" style="1" customWidth="1"/>
    <col min="4103" max="4350" width="8.88671875" style="1"/>
    <col min="4351" max="4351" width="47.88671875" style="1" bestFit="1" customWidth="1"/>
    <col min="4352" max="4352" width="35.77734375" style="1" customWidth="1"/>
    <col min="4353" max="4354" width="14.109375" style="1" customWidth="1"/>
    <col min="4355" max="4357" width="8.88671875" style="1"/>
    <col min="4358" max="4358" width="49.44140625" style="1" customWidth="1"/>
    <col min="4359" max="4606" width="8.88671875" style="1"/>
    <col min="4607" max="4607" width="47.88671875" style="1" bestFit="1" customWidth="1"/>
    <col min="4608" max="4608" width="35.77734375" style="1" customWidth="1"/>
    <col min="4609" max="4610" width="14.109375" style="1" customWidth="1"/>
    <col min="4611" max="4613" width="8.88671875" style="1"/>
    <col min="4614" max="4614" width="49.44140625" style="1" customWidth="1"/>
    <col min="4615" max="4862" width="8.88671875" style="1"/>
    <col min="4863" max="4863" width="47.88671875" style="1" bestFit="1" customWidth="1"/>
    <col min="4864" max="4864" width="35.77734375" style="1" customWidth="1"/>
    <col min="4865" max="4866" width="14.109375" style="1" customWidth="1"/>
    <col min="4867" max="4869" width="8.88671875" style="1"/>
    <col min="4870" max="4870" width="49.44140625" style="1" customWidth="1"/>
    <col min="4871" max="5118" width="8.88671875" style="1"/>
    <col min="5119" max="5119" width="47.88671875" style="1" bestFit="1" customWidth="1"/>
    <col min="5120" max="5120" width="35.77734375" style="1" customWidth="1"/>
    <col min="5121" max="5122" width="14.109375" style="1" customWidth="1"/>
    <col min="5123" max="5125" width="8.88671875" style="1"/>
    <col min="5126" max="5126" width="49.44140625" style="1" customWidth="1"/>
    <col min="5127" max="5374" width="8.88671875" style="1"/>
    <col min="5375" max="5375" width="47.88671875" style="1" bestFit="1" customWidth="1"/>
    <col min="5376" max="5376" width="35.77734375" style="1" customWidth="1"/>
    <col min="5377" max="5378" width="14.109375" style="1" customWidth="1"/>
    <col min="5379" max="5381" width="8.88671875" style="1"/>
    <col min="5382" max="5382" width="49.44140625" style="1" customWidth="1"/>
    <col min="5383" max="5630" width="8.88671875" style="1"/>
    <col min="5631" max="5631" width="47.88671875" style="1" bestFit="1" customWidth="1"/>
    <col min="5632" max="5632" width="35.77734375" style="1" customWidth="1"/>
    <col min="5633" max="5634" width="14.109375" style="1" customWidth="1"/>
    <col min="5635" max="5637" width="8.88671875" style="1"/>
    <col min="5638" max="5638" width="49.44140625" style="1" customWidth="1"/>
    <col min="5639" max="5886" width="8.88671875" style="1"/>
    <col min="5887" max="5887" width="47.88671875" style="1" bestFit="1" customWidth="1"/>
    <col min="5888" max="5888" width="35.77734375" style="1" customWidth="1"/>
    <col min="5889" max="5890" width="14.109375" style="1" customWidth="1"/>
    <col min="5891" max="5893" width="8.88671875" style="1"/>
    <col min="5894" max="5894" width="49.44140625" style="1" customWidth="1"/>
    <col min="5895" max="6142" width="8.88671875" style="1"/>
    <col min="6143" max="6143" width="47.88671875" style="1" bestFit="1" customWidth="1"/>
    <col min="6144" max="6144" width="35.77734375" style="1" customWidth="1"/>
    <col min="6145" max="6146" width="14.109375" style="1" customWidth="1"/>
    <col min="6147" max="6149" width="8.88671875" style="1"/>
    <col min="6150" max="6150" width="49.44140625" style="1" customWidth="1"/>
    <col min="6151" max="6398" width="8.88671875" style="1"/>
    <col min="6399" max="6399" width="47.88671875" style="1" bestFit="1" customWidth="1"/>
    <col min="6400" max="6400" width="35.77734375" style="1" customWidth="1"/>
    <col min="6401" max="6402" width="14.109375" style="1" customWidth="1"/>
    <col min="6403" max="6405" width="8.88671875" style="1"/>
    <col min="6406" max="6406" width="49.44140625" style="1" customWidth="1"/>
    <col min="6407" max="6654" width="8.88671875" style="1"/>
    <col min="6655" max="6655" width="47.88671875" style="1" bestFit="1" customWidth="1"/>
    <col min="6656" max="6656" width="35.77734375" style="1" customWidth="1"/>
    <col min="6657" max="6658" width="14.109375" style="1" customWidth="1"/>
    <col min="6659" max="6661" width="8.88671875" style="1"/>
    <col min="6662" max="6662" width="49.44140625" style="1" customWidth="1"/>
    <col min="6663" max="6910" width="8.88671875" style="1"/>
    <col min="6911" max="6911" width="47.88671875" style="1" bestFit="1" customWidth="1"/>
    <col min="6912" max="6912" width="35.77734375" style="1" customWidth="1"/>
    <col min="6913" max="6914" width="14.109375" style="1" customWidth="1"/>
    <col min="6915" max="6917" width="8.88671875" style="1"/>
    <col min="6918" max="6918" width="49.44140625" style="1" customWidth="1"/>
    <col min="6919" max="7166" width="8.88671875" style="1"/>
    <col min="7167" max="7167" width="47.88671875" style="1" bestFit="1" customWidth="1"/>
    <col min="7168" max="7168" width="35.77734375" style="1" customWidth="1"/>
    <col min="7169" max="7170" width="14.109375" style="1" customWidth="1"/>
    <col min="7171" max="7173" width="8.88671875" style="1"/>
    <col min="7174" max="7174" width="49.44140625" style="1" customWidth="1"/>
    <col min="7175" max="7422" width="8.88671875" style="1"/>
    <col min="7423" max="7423" width="47.88671875" style="1" bestFit="1" customWidth="1"/>
    <col min="7424" max="7424" width="35.77734375" style="1" customWidth="1"/>
    <col min="7425" max="7426" width="14.109375" style="1" customWidth="1"/>
    <col min="7427" max="7429" width="8.88671875" style="1"/>
    <col min="7430" max="7430" width="49.44140625" style="1" customWidth="1"/>
    <col min="7431" max="7678" width="8.88671875" style="1"/>
    <col min="7679" max="7679" width="47.88671875" style="1" bestFit="1" customWidth="1"/>
    <col min="7680" max="7680" width="35.77734375" style="1" customWidth="1"/>
    <col min="7681" max="7682" width="14.109375" style="1" customWidth="1"/>
    <col min="7683" max="7685" width="8.88671875" style="1"/>
    <col min="7686" max="7686" width="49.44140625" style="1" customWidth="1"/>
    <col min="7687" max="7934" width="8.88671875" style="1"/>
    <col min="7935" max="7935" width="47.88671875" style="1" bestFit="1" customWidth="1"/>
    <col min="7936" max="7936" width="35.77734375" style="1" customWidth="1"/>
    <col min="7937" max="7938" width="14.109375" style="1" customWidth="1"/>
    <col min="7939" max="7941" width="8.88671875" style="1"/>
    <col min="7942" max="7942" width="49.44140625" style="1" customWidth="1"/>
    <col min="7943" max="8190" width="8.88671875" style="1"/>
    <col min="8191" max="8191" width="47.88671875" style="1" bestFit="1" customWidth="1"/>
    <col min="8192" max="8192" width="35.77734375" style="1" customWidth="1"/>
    <col min="8193" max="8194" width="14.109375" style="1" customWidth="1"/>
    <col min="8195" max="8197" width="8.88671875" style="1"/>
    <col min="8198" max="8198" width="49.44140625" style="1" customWidth="1"/>
    <col min="8199" max="8446" width="8.88671875" style="1"/>
    <col min="8447" max="8447" width="47.88671875" style="1" bestFit="1" customWidth="1"/>
    <col min="8448" max="8448" width="35.77734375" style="1" customWidth="1"/>
    <col min="8449" max="8450" width="14.109375" style="1" customWidth="1"/>
    <col min="8451" max="8453" width="8.88671875" style="1"/>
    <col min="8454" max="8454" width="49.44140625" style="1" customWidth="1"/>
    <col min="8455" max="8702" width="8.88671875" style="1"/>
    <col min="8703" max="8703" width="47.88671875" style="1" bestFit="1" customWidth="1"/>
    <col min="8704" max="8704" width="35.77734375" style="1" customWidth="1"/>
    <col min="8705" max="8706" width="14.109375" style="1" customWidth="1"/>
    <col min="8707" max="8709" width="8.88671875" style="1"/>
    <col min="8710" max="8710" width="49.44140625" style="1" customWidth="1"/>
    <col min="8711" max="8958" width="8.88671875" style="1"/>
    <col min="8959" max="8959" width="47.88671875" style="1" bestFit="1" customWidth="1"/>
    <col min="8960" max="8960" width="35.77734375" style="1" customWidth="1"/>
    <col min="8961" max="8962" width="14.109375" style="1" customWidth="1"/>
    <col min="8963" max="8965" width="8.88671875" style="1"/>
    <col min="8966" max="8966" width="49.44140625" style="1" customWidth="1"/>
    <col min="8967" max="9214" width="8.88671875" style="1"/>
    <col min="9215" max="9215" width="47.88671875" style="1" bestFit="1" customWidth="1"/>
    <col min="9216" max="9216" width="35.77734375" style="1" customWidth="1"/>
    <col min="9217" max="9218" width="14.109375" style="1" customWidth="1"/>
    <col min="9219" max="9221" width="8.88671875" style="1"/>
    <col min="9222" max="9222" width="49.44140625" style="1" customWidth="1"/>
    <col min="9223" max="9470" width="8.88671875" style="1"/>
    <col min="9471" max="9471" width="47.88671875" style="1" bestFit="1" customWidth="1"/>
    <col min="9472" max="9472" width="35.77734375" style="1" customWidth="1"/>
    <col min="9473" max="9474" width="14.109375" style="1" customWidth="1"/>
    <col min="9475" max="9477" width="8.88671875" style="1"/>
    <col min="9478" max="9478" width="49.44140625" style="1" customWidth="1"/>
    <col min="9479" max="9726" width="8.88671875" style="1"/>
    <col min="9727" max="9727" width="47.88671875" style="1" bestFit="1" customWidth="1"/>
    <col min="9728" max="9728" width="35.77734375" style="1" customWidth="1"/>
    <col min="9729" max="9730" width="14.109375" style="1" customWidth="1"/>
    <col min="9731" max="9733" width="8.88671875" style="1"/>
    <col min="9734" max="9734" width="49.44140625" style="1" customWidth="1"/>
    <col min="9735" max="9982" width="8.88671875" style="1"/>
    <col min="9983" max="9983" width="47.88671875" style="1" bestFit="1" customWidth="1"/>
    <col min="9984" max="9984" width="35.77734375" style="1" customWidth="1"/>
    <col min="9985" max="9986" width="14.109375" style="1" customWidth="1"/>
    <col min="9987" max="9989" width="8.88671875" style="1"/>
    <col min="9990" max="9990" width="49.44140625" style="1" customWidth="1"/>
    <col min="9991" max="10238" width="8.88671875" style="1"/>
    <col min="10239" max="10239" width="47.88671875" style="1" bestFit="1" customWidth="1"/>
    <col min="10240" max="10240" width="35.77734375" style="1" customWidth="1"/>
    <col min="10241" max="10242" width="14.109375" style="1" customWidth="1"/>
    <col min="10243" max="10245" width="8.88671875" style="1"/>
    <col min="10246" max="10246" width="49.44140625" style="1" customWidth="1"/>
    <col min="10247" max="10494" width="8.88671875" style="1"/>
    <col min="10495" max="10495" width="47.88671875" style="1" bestFit="1" customWidth="1"/>
    <col min="10496" max="10496" width="35.77734375" style="1" customWidth="1"/>
    <col min="10497" max="10498" width="14.109375" style="1" customWidth="1"/>
    <col min="10499" max="10501" width="8.88671875" style="1"/>
    <col min="10502" max="10502" width="49.44140625" style="1" customWidth="1"/>
    <col min="10503" max="10750" width="8.88671875" style="1"/>
    <col min="10751" max="10751" width="47.88671875" style="1" bestFit="1" customWidth="1"/>
    <col min="10752" max="10752" width="35.77734375" style="1" customWidth="1"/>
    <col min="10753" max="10754" width="14.109375" style="1" customWidth="1"/>
    <col min="10755" max="10757" width="8.88671875" style="1"/>
    <col min="10758" max="10758" width="49.44140625" style="1" customWidth="1"/>
    <col min="10759" max="11006" width="8.88671875" style="1"/>
    <col min="11007" max="11007" width="47.88671875" style="1" bestFit="1" customWidth="1"/>
    <col min="11008" max="11008" width="35.77734375" style="1" customWidth="1"/>
    <col min="11009" max="11010" width="14.109375" style="1" customWidth="1"/>
    <col min="11011" max="11013" width="8.88671875" style="1"/>
    <col min="11014" max="11014" width="49.44140625" style="1" customWidth="1"/>
    <col min="11015" max="11262" width="8.88671875" style="1"/>
    <col min="11263" max="11263" width="47.88671875" style="1" bestFit="1" customWidth="1"/>
    <col min="11264" max="11264" width="35.77734375" style="1" customWidth="1"/>
    <col min="11265" max="11266" width="14.109375" style="1" customWidth="1"/>
    <col min="11267" max="11269" width="8.88671875" style="1"/>
    <col min="11270" max="11270" width="49.44140625" style="1" customWidth="1"/>
    <col min="11271" max="11518" width="8.88671875" style="1"/>
    <col min="11519" max="11519" width="47.88671875" style="1" bestFit="1" customWidth="1"/>
    <col min="11520" max="11520" width="35.77734375" style="1" customWidth="1"/>
    <col min="11521" max="11522" width="14.109375" style="1" customWidth="1"/>
    <col min="11523" max="11525" width="8.88671875" style="1"/>
    <col min="11526" max="11526" width="49.44140625" style="1" customWidth="1"/>
    <col min="11527" max="11774" width="8.88671875" style="1"/>
    <col min="11775" max="11775" width="47.88671875" style="1" bestFit="1" customWidth="1"/>
    <col min="11776" max="11776" width="35.77734375" style="1" customWidth="1"/>
    <col min="11777" max="11778" width="14.109375" style="1" customWidth="1"/>
    <col min="11779" max="11781" width="8.88671875" style="1"/>
    <col min="11782" max="11782" width="49.44140625" style="1" customWidth="1"/>
    <col min="11783" max="12030" width="8.88671875" style="1"/>
    <col min="12031" max="12031" width="47.88671875" style="1" bestFit="1" customWidth="1"/>
    <col min="12032" max="12032" width="35.77734375" style="1" customWidth="1"/>
    <col min="12033" max="12034" width="14.109375" style="1" customWidth="1"/>
    <col min="12035" max="12037" width="8.88671875" style="1"/>
    <col min="12038" max="12038" width="49.44140625" style="1" customWidth="1"/>
    <col min="12039" max="12286" width="8.88671875" style="1"/>
    <col min="12287" max="12287" width="47.88671875" style="1" bestFit="1" customWidth="1"/>
    <col min="12288" max="12288" width="35.77734375" style="1" customWidth="1"/>
    <col min="12289" max="12290" width="14.109375" style="1" customWidth="1"/>
    <col min="12291" max="12293" width="8.88671875" style="1"/>
    <col min="12294" max="12294" width="49.44140625" style="1" customWidth="1"/>
    <col min="12295" max="12542" width="8.88671875" style="1"/>
    <col min="12543" max="12543" width="47.88671875" style="1" bestFit="1" customWidth="1"/>
    <col min="12544" max="12544" width="35.77734375" style="1" customWidth="1"/>
    <col min="12545" max="12546" width="14.109375" style="1" customWidth="1"/>
    <col min="12547" max="12549" width="8.88671875" style="1"/>
    <col min="12550" max="12550" width="49.44140625" style="1" customWidth="1"/>
    <col min="12551" max="12798" width="8.88671875" style="1"/>
    <col min="12799" max="12799" width="47.88671875" style="1" bestFit="1" customWidth="1"/>
    <col min="12800" max="12800" width="35.77734375" style="1" customWidth="1"/>
    <col min="12801" max="12802" width="14.109375" style="1" customWidth="1"/>
    <col min="12803" max="12805" width="8.88671875" style="1"/>
    <col min="12806" max="12806" width="49.44140625" style="1" customWidth="1"/>
    <col min="12807" max="13054" width="8.88671875" style="1"/>
    <col min="13055" max="13055" width="47.88671875" style="1" bestFit="1" customWidth="1"/>
    <col min="13056" max="13056" width="35.77734375" style="1" customWidth="1"/>
    <col min="13057" max="13058" width="14.109375" style="1" customWidth="1"/>
    <col min="13059" max="13061" width="8.88671875" style="1"/>
    <col min="13062" max="13062" width="49.44140625" style="1" customWidth="1"/>
    <col min="13063" max="13310" width="8.88671875" style="1"/>
    <col min="13311" max="13311" width="47.88671875" style="1" bestFit="1" customWidth="1"/>
    <col min="13312" max="13312" width="35.77734375" style="1" customWidth="1"/>
    <col min="13313" max="13314" width="14.109375" style="1" customWidth="1"/>
    <col min="13315" max="13317" width="8.88671875" style="1"/>
    <col min="13318" max="13318" width="49.44140625" style="1" customWidth="1"/>
    <col min="13319" max="13566" width="8.88671875" style="1"/>
    <col min="13567" max="13567" width="47.88671875" style="1" bestFit="1" customWidth="1"/>
    <col min="13568" max="13568" width="35.77734375" style="1" customWidth="1"/>
    <col min="13569" max="13570" width="14.109375" style="1" customWidth="1"/>
    <col min="13571" max="13573" width="8.88671875" style="1"/>
    <col min="13574" max="13574" width="49.44140625" style="1" customWidth="1"/>
    <col min="13575" max="13822" width="8.88671875" style="1"/>
    <col min="13823" max="13823" width="47.88671875" style="1" bestFit="1" customWidth="1"/>
    <col min="13824" max="13824" width="35.77734375" style="1" customWidth="1"/>
    <col min="13825" max="13826" width="14.109375" style="1" customWidth="1"/>
    <col min="13827" max="13829" width="8.88671875" style="1"/>
    <col min="13830" max="13830" width="49.44140625" style="1" customWidth="1"/>
    <col min="13831" max="14078" width="8.88671875" style="1"/>
    <col min="14079" max="14079" width="47.88671875" style="1" bestFit="1" customWidth="1"/>
    <col min="14080" max="14080" width="35.77734375" style="1" customWidth="1"/>
    <col min="14081" max="14082" width="14.109375" style="1" customWidth="1"/>
    <col min="14083" max="14085" width="8.88671875" style="1"/>
    <col min="14086" max="14086" width="49.44140625" style="1" customWidth="1"/>
    <col min="14087" max="14334" width="8.88671875" style="1"/>
    <col min="14335" max="14335" width="47.88671875" style="1" bestFit="1" customWidth="1"/>
    <col min="14336" max="14336" width="35.77734375" style="1" customWidth="1"/>
    <col min="14337" max="14338" width="14.109375" style="1" customWidth="1"/>
    <col min="14339" max="14341" width="8.88671875" style="1"/>
    <col min="14342" max="14342" width="49.44140625" style="1" customWidth="1"/>
    <col min="14343" max="14590" width="8.88671875" style="1"/>
    <col min="14591" max="14591" width="47.88671875" style="1" bestFit="1" customWidth="1"/>
    <col min="14592" max="14592" width="35.77734375" style="1" customWidth="1"/>
    <col min="14593" max="14594" width="14.109375" style="1" customWidth="1"/>
    <col min="14595" max="14597" width="8.88671875" style="1"/>
    <col min="14598" max="14598" width="49.44140625" style="1" customWidth="1"/>
    <col min="14599" max="14846" width="8.88671875" style="1"/>
    <col min="14847" max="14847" width="47.88671875" style="1" bestFit="1" customWidth="1"/>
    <col min="14848" max="14848" width="35.77734375" style="1" customWidth="1"/>
    <col min="14849" max="14850" width="14.109375" style="1" customWidth="1"/>
    <col min="14851" max="14853" width="8.88671875" style="1"/>
    <col min="14854" max="14854" width="49.44140625" style="1" customWidth="1"/>
    <col min="14855" max="15102" width="8.88671875" style="1"/>
    <col min="15103" max="15103" width="47.88671875" style="1" bestFit="1" customWidth="1"/>
    <col min="15104" max="15104" width="35.77734375" style="1" customWidth="1"/>
    <col min="15105" max="15106" width="14.109375" style="1" customWidth="1"/>
    <col min="15107" max="15109" width="8.88671875" style="1"/>
    <col min="15110" max="15110" width="49.44140625" style="1" customWidth="1"/>
    <col min="15111" max="15358" width="8.88671875" style="1"/>
    <col min="15359" max="15359" width="47.88671875" style="1" bestFit="1" customWidth="1"/>
    <col min="15360" max="15360" width="35.77734375" style="1" customWidth="1"/>
    <col min="15361" max="15362" width="14.109375" style="1" customWidth="1"/>
    <col min="15363" max="15365" width="8.88671875" style="1"/>
    <col min="15366" max="15366" width="49.44140625" style="1" customWidth="1"/>
    <col min="15367" max="15614" width="8.88671875" style="1"/>
    <col min="15615" max="15615" width="47.88671875" style="1" bestFit="1" customWidth="1"/>
    <col min="15616" max="15616" width="35.77734375" style="1" customWidth="1"/>
    <col min="15617" max="15618" width="14.109375" style="1" customWidth="1"/>
    <col min="15619" max="15621" width="8.88671875" style="1"/>
    <col min="15622" max="15622" width="49.44140625" style="1" customWidth="1"/>
    <col min="15623" max="15870" width="8.88671875" style="1"/>
    <col min="15871" max="15871" width="47.88671875" style="1" bestFit="1" customWidth="1"/>
    <col min="15872" max="15872" width="35.77734375" style="1" customWidth="1"/>
    <col min="15873" max="15874" width="14.109375" style="1" customWidth="1"/>
    <col min="15875" max="15877" width="8.88671875" style="1"/>
    <col min="15878" max="15878" width="49.44140625" style="1" customWidth="1"/>
    <col min="15879" max="16126" width="8.88671875" style="1"/>
    <col min="16127" max="16127" width="47.88671875" style="1" bestFit="1" customWidth="1"/>
    <col min="16128" max="16128" width="35.77734375" style="1" customWidth="1"/>
    <col min="16129" max="16130" width="14.109375" style="1" customWidth="1"/>
    <col min="16131" max="16133" width="8.88671875" style="1"/>
    <col min="16134" max="16134" width="49.44140625" style="1" customWidth="1"/>
    <col min="16135" max="16384" width="8.88671875" style="1"/>
  </cols>
  <sheetData>
    <row r="1" spans="1:8" x14ac:dyDescent="0.25">
      <c r="A1" s="119" t="s">
        <v>39</v>
      </c>
      <c r="B1" s="119"/>
      <c r="C1" s="119"/>
      <c r="D1" s="119"/>
      <c r="E1" s="119"/>
      <c r="F1" s="2"/>
      <c r="G1" s="2"/>
      <c r="H1" s="2"/>
    </row>
    <row r="2" spans="1:8" x14ac:dyDescent="0.25">
      <c r="A2" s="119" t="s">
        <v>148</v>
      </c>
      <c r="B2" s="119"/>
      <c r="C2" s="119"/>
      <c r="D2" s="119"/>
      <c r="E2" s="119"/>
      <c r="F2" s="2"/>
      <c r="G2" s="2"/>
      <c r="H2" s="2"/>
    </row>
    <row r="3" spans="1:8" x14ac:dyDescent="0.25">
      <c r="A3" s="140" t="s">
        <v>152</v>
      </c>
      <c r="B3" s="140"/>
      <c r="C3" s="140"/>
      <c r="D3" s="140"/>
      <c r="E3" s="140"/>
      <c r="F3" s="85"/>
      <c r="G3" s="85"/>
      <c r="H3" s="85"/>
    </row>
    <row r="4" spans="1:8" x14ac:dyDescent="0.25">
      <c r="A4" s="141" t="s">
        <v>21</v>
      </c>
      <c r="B4" s="141" t="s">
        <v>0</v>
      </c>
      <c r="C4" s="141" t="s">
        <v>22</v>
      </c>
      <c r="D4" s="174" t="s">
        <v>27</v>
      </c>
      <c r="E4" s="174"/>
      <c r="G4" s="11"/>
      <c r="H4" s="11"/>
    </row>
    <row r="5" spans="1:8" ht="41.4" x14ac:dyDescent="0.25">
      <c r="A5" s="141"/>
      <c r="B5" s="141"/>
      <c r="C5" s="141"/>
      <c r="D5" s="3" t="s">
        <v>28</v>
      </c>
      <c r="E5" s="3" t="s">
        <v>90</v>
      </c>
    </row>
    <row r="6" spans="1:8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</row>
    <row r="7" spans="1:8" s="14" customFormat="1" x14ac:dyDescent="0.25">
      <c r="A7" s="149" t="s">
        <v>69</v>
      </c>
      <c r="B7" s="175" t="str">
        <f>'приложение 7'!B7:B12</f>
        <v>Муниципальная программа 
"Обеспечение реализации муниципальной политики в Грязинском муниципальном районе на 2020 - 2027 г.г."</v>
      </c>
      <c r="C7" s="4" t="s">
        <v>8</v>
      </c>
      <c r="D7" s="12">
        <f t="shared" ref="D7:E9" si="0">D13+D31+D43</f>
        <v>100676.29999999999</v>
      </c>
      <c r="E7" s="12">
        <f t="shared" si="0"/>
        <v>100662.99999999999</v>
      </c>
      <c r="F7" s="13"/>
    </row>
    <row r="8" spans="1:8" s="14" customFormat="1" x14ac:dyDescent="0.25">
      <c r="A8" s="149"/>
      <c r="B8" s="176"/>
      <c r="C8" s="4" t="s">
        <v>29</v>
      </c>
      <c r="D8" s="12">
        <f t="shared" si="0"/>
        <v>1120</v>
      </c>
      <c r="E8" s="12">
        <f t="shared" si="0"/>
        <v>1120</v>
      </c>
      <c r="F8" s="13"/>
    </row>
    <row r="9" spans="1:8" s="14" customFormat="1" x14ac:dyDescent="0.25">
      <c r="A9" s="149"/>
      <c r="B9" s="176"/>
      <c r="C9" s="4" t="s">
        <v>30</v>
      </c>
      <c r="D9" s="12">
        <f t="shared" si="0"/>
        <v>18553.099999999999</v>
      </c>
      <c r="E9" s="12">
        <f t="shared" si="0"/>
        <v>18539.8</v>
      </c>
      <c r="F9" s="13"/>
    </row>
    <row r="10" spans="1:8" s="14" customFormat="1" x14ac:dyDescent="0.25">
      <c r="A10" s="149"/>
      <c r="B10" s="176"/>
      <c r="C10" s="15" t="s">
        <v>31</v>
      </c>
      <c r="D10" s="12">
        <f>D16+D34+D46</f>
        <v>81003.199999999997</v>
      </c>
      <c r="E10" s="12">
        <f>E16+E34+E46</f>
        <v>81003.199999999997</v>
      </c>
      <c r="F10" s="13"/>
    </row>
    <row r="11" spans="1:8" s="14" customFormat="1" x14ac:dyDescent="0.25">
      <c r="A11" s="149"/>
      <c r="B11" s="176"/>
      <c r="C11" s="15" t="s">
        <v>32</v>
      </c>
      <c r="D11" s="12">
        <f t="shared" ref="D11:E12" si="1">D17+D35+D47</f>
        <v>0</v>
      </c>
      <c r="E11" s="12">
        <f t="shared" si="1"/>
        <v>0</v>
      </c>
      <c r="F11" s="13"/>
    </row>
    <row r="12" spans="1:8" s="14" customFormat="1" ht="13.8" customHeight="1" x14ac:dyDescent="0.25">
      <c r="A12" s="149"/>
      <c r="B12" s="177"/>
      <c r="C12" s="15" t="s">
        <v>33</v>
      </c>
      <c r="D12" s="12">
        <f t="shared" si="1"/>
        <v>0</v>
      </c>
      <c r="E12" s="12">
        <f t="shared" si="1"/>
        <v>0</v>
      </c>
      <c r="F12" s="13"/>
      <c r="H12" s="68"/>
    </row>
    <row r="13" spans="1:8" s="10" customFormat="1" ht="14.4" x14ac:dyDescent="0.3">
      <c r="A13" s="142" t="s">
        <v>70</v>
      </c>
      <c r="B13" s="178" t="str">
        <f>'приложение 7'!B13:B18</f>
        <v>Подпрограмма 1 
"Совершенствование муниципальной службы Грязинского муниципального района на 2020 – 2027 г.г."</v>
      </c>
      <c r="C13" s="7" t="s">
        <v>8</v>
      </c>
      <c r="D13" s="16">
        <f>SUM(D14:D18)</f>
        <v>754.3</v>
      </c>
      <c r="E13" s="16">
        <f>SUM(E14:E18)</f>
        <v>754.3</v>
      </c>
      <c r="F13" s="17"/>
      <c r="H13" s="64"/>
    </row>
    <row r="14" spans="1:8" s="10" customFormat="1" ht="14.4" x14ac:dyDescent="0.3">
      <c r="A14" s="142"/>
      <c r="B14" s="178"/>
      <c r="C14" s="7" t="s">
        <v>29</v>
      </c>
      <c r="D14" s="16">
        <f t="shared" ref="D14:E14" si="2">D20+D26</f>
        <v>0</v>
      </c>
      <c r="E14" s="16">
        <f t="shared" si="2"/>
        <v>0</v>
      </c>
      <c r="F14" s="17"/>
      <c r="H14" s="64"/>
    </row>
    <row r="15" spans="1:8" s="10" customFormat="1" ht="14.4" x14ac:dyDescent="0.3">
      <c r="A15" s="142"/>
      <c r="B15" s="178"/>
      <c r="C15" s="7" t="s">
        <v>30</v>
      </c>
      <c r="D15" s="16">
        <f t="shared" ref="D15:E15" si="3">D21+D27</f>
        <v>462.4</v>
      </c>
      <c r="E15" s="16">
        <f t="shared" si="3"/>
        <v>462.4</v>
      </c>
      <c r="F15" s="17"/>
      <c r="H15" s="64"/>
    </row>
    <row r="16" spans="1:8" s="10" customFormat="1" ht="14.4" x14ac:dyDescent="0.3">
      <c r="A16" s="142"/>
      <c r="B16" s="178"/>
      <c r="C16" s="18" t="s">
        <v>31</v>
      </c>
      <c r="D16" s="16">
        <f t="shared" ref="D16:E16" si="4">D22+D28</f>
        <v>291.89999999999998</v>
      </c>
      <c r="E16" s="16">
        <f t="shared" si="4"/>
        <v>291.89999999999998</v>
      </c>
      <c r="F16" s="17"/>
      <c r="H16" s="64"/>
    </row>
    <row r="17" spans="1:8" s="10" customFormat="1" ht="14.4" customHeight="1" x14ac:dyDescent="0.3">
      <c r="A17" s="142"/>
      <c r="B17" s="178"/>
      <c r="C17" s="18" t="s">
        <v>32</v>
      </c>
      <c r="D17" s="16">
        <f t="shared" ref="D17:E17" si="5">D23+D29</f>
        <v>0</v>
      </c>
      <c r="E17" s="16">
        <f t="shared" si="5"/>
        <v>0</v>
      </c>
      <c r="F17" s="17"/>
      <c r="H17" s="69"/>
    </row>
    <row r="18" spans="1:8" s="10" customFormat="1" ht="14.4" x14ac:dyDescent="0.3">
      <c r="A18" s="142"/>
      <c r="B18" s="178"/>
      <c r="C18" s="18" t="s">
        <v>33</v>
      </c>
      <c r="D18" s="16">
        <f t="shared" ref="D18:E18" si="6">D24+D30</f>
        <v>0</v>
      </c>
      <c r="E18" s="16">
        <f t="shared" si="6"/>
        <v>0</v>
      </c>
      <c r="F18" s="17"/>
      <c r="H18" s="65"/>
    </row>
    <row r="19" spans="1:8" s="75" customFormat="1" x14ac:dyDescent="0.25">
      <c r="A19" s="138" t="s">
        <v>71</v>
      </c>
      <c r="B19" s="152" t="str">
        <f>'приложение 7'!B19:B23</f>
        <v>Основное мероприятие 1 подпрограммы 1
Обучение муниципальных служащих на курсах повышения квалификации</v>
      </c>
      <c r="C19" s="71" t="s">
        <v>8</v>
      </c>
      <c r="D19" s="86">
        <f>SUM(D20:D24)</f>
        <v>384</v>
      </c>
      <c r="E19" s="86">
        <f>SUM(E20:E24)</f>
        <v>384</v>
      </c>
      <c r="F19" s="87"/>
      <c r="H19" s="65"/>
    </row>
    <row r="20" spans="1:8" s="75" customFormat="1" ht="13.8" customHeight="1" x14ac:dyDescent="0.25">
      <c r="A20" s="138"/>
      <c r="B20" s="152"/>
      <c r="C20" s="71" t="s">
        <v>29</v>
      </c>
      <c r="D20" s="86">
        <f>'Приложение 8'!F14</f>
        <v>0</v>
      </c>
      <c r="E20" s="86">
        <f>'Приложение 8'!G14</f>
        <v>0</v>
      </c>
      <c r="F20" s="87"/>
      <c r="H20" s="65"/>
    </row>
    <row r="21" spans="1:8" s="75" customFormat="1" ht="13.8" customHeight="1" x14ac:dyDescent="0.25">
      <c r="A21" s="138"/>
      <c r="B21" s="152"/>
      <c r="C21" s="71" t="s">
        <v>30</v>
      </c>
      <c r="D21" s="86">
        <f>'Приложение 8'!F15</f>
        <v>223</v>
      </c>
      <c r="E21" s="86">
        <f>'Приложение 8'!G15</f>
        <v>223</v>
      </c>
      <c r="F21" s="87"/>
      <c r="H21" s="65"/>
    </row>
    <row r="22" spans="1:8" s="75" customFormat="1" ht="13.8" customHeight="1" x14ac:dyDescent="0.25">
      <c r="A22" s="138"/>
      <c r="B22" s="152"/>
      <c r="C22" s="88" t="s">
        <v>31</v>
      </c>
      <c r="D22" s="86">
        <f>'приложение 7'!G19+'приложение 7'!G20+'приложение 7'!G21+'приложение 7'!G23+'приложение 7'!G22</f>
        <v>161</v>
      </c>
      <c r="E22" s="86">
        <f>'приложение 7'!H19+'приложение 7'!H20+'приложение 7'!H21+'приложение 7'!H23+'приложение 7'!H22</f>
        <v>161</v>
      </c>
      <c r="F22" s="87"/>
      <c r="H22" s="70"/>
    </row>
    <row r="23" spans="1:8" s="75" customFormat="1" x14ac:dyDescent="0.25">
      <c r="A23" s="138"/>
      <c r="B23" s="152"/>
      <c r="C23" s="88" t="s">
        <v>32</v>
      </c>
      <c r="D23" s="86"/>
      <c r="E23" s="86"/>
      <c r="F23" s="87"/>
      <c r="H23" s="66"/>
    </row>
    <row r="24" spans="1:8" s="75" customFormat="1" x14ac:dyDescent="0.25">
      <c r="A24" s="138"/>
      <c r="B24" s="152"/>
      <c r="C24" s="88" t="s">
        <v>33</v>
      </c>
      <c r="D24" s="86"/>
      <c r="E24" s="86"/>
      <c r="F24" s="87"/>
      <c r="H24" s="66"/>
    </row>
    <row r="25" spans="1:8" s="75" customFormat="1" x14ac:dyDescent="0.25">
      <c r="A25" s="138" t="s">
        <v>72</v>
      </c>
      <c r="B25" s="172" t="s">
        <v>161</v>
      </c>
      <c r="C25" s="71" t="s">
        <v>8</v>
      </c>
      <c r="D25" s="86">
        <f>SUM(D26:D30)</f>
        <v>370.3</v>
      </c>
      <c r="E25" s="86">
        <f>SUM(E26:E30)</f>
        <v>370.3</v>
      </c>
      <c r="F25" s="87"/>
      <c r="H25" s="66"/>
    </row>
    <row r="26" spans="1:8" s="75" customFormat="1" ht="13.8" customHeight="1" x14ac:dyDescent="0.25">
      <c r="A26" s="138"/>
      <c r="B26" s="172"/>
      <c r="C26" s="71" t="s">
        <v>29</v>
      </c>
      <c r="D26" s="86">
        <f>'Приложение 8'!F19</f>
        <v>0</v>
      </c>
      <c r="E26" s="86">
        <f>'Приложение 8'!G19</f>
        <v>0</v>
      </c>
      <c r="F26" s="87"/>
      <c r="H26" s="70"/>
    </row>
    <row r="27" spans="1:8" s="75" customFormat="1" x14ac:dyDescent="0.25">
      <c r="A27" s="138"/>
      <c r="B27" s="172"/>
      <c r="C27" s="71" t="s">
        <v>30</v>
      </c>
      <c r="D27" s="86">
        <f>'Приложение 8'!F20</f>
        <v>239.4</v>
      </c>
      <c r="E27" s="86">
        <f>'Приложение 8'!G20</f>
        <v>239.4</v>
      </c>
      <c r="F27" s="87"/>
      <c r="H27" s="66"/>
    </row>
    <row r="28" spans="1:8" s="75" customFormat="1" x14ac:dyDescent="0.25">
      <c r="A28" s="138"/>
      <c r="B28" s="172"/>
      <c r="C28" s="88" t="s">
        <v>31</v>
      </c>
      <c r="D28" s="86">
        <f>'приложение 7'!G24+'приложение 7'!G25</f>
        <v>130.9</v>
      </c>
      <c r="E28" s="86">
        <f>'приложение 7'!H24+'приложение 7'!H25</f>
        <v>130.9</v>
      </c>
      <c r="F28" s="87"/>
      <c r="H28" s="82"/>
    </row>
    <row r="29" spans="1:8" s="75" customFormat="1" x14ac:dyDescent="0.25">
      <c r="A29" s="138"/>
      <c r="B29" s="172"/>
      <c r="C29" s="88" t="s">
        <v>32</v>
      </c>
      <c r="D29" s="86"/>
      <c r="E29" s="86"/>
      <c r="F29" s="87"/>
      <c r="H29" s="83"/>
    </row>
    <row r="30" spans="1:8" s="75" customFormat="1" ht="13.8" customHeight="1" x14ac:dyDescent="0.25">
      <c r="A30" s="138"/>
      <c r="B30" s="172"/>
      <c r="C30" s="88" t="s">
        <v>33</v>
      </c>
      <c r="D30" s="86"/>
      <c r="E30" s="86"/>
      <c r="F30" s="87"/>
      <c r="H30" s="69"/>
    </row>
    <row r="31" spans="1:8" s="75" customFormat="1" ht="14.4" x14ac:dyDescent="0.3">
      <c r="A31" s="142" t="s">
        <v>73</v>
      </c>
      <c r="B31" s="178" t="str">
        <f>'приложение 7'!B26</f>
        <v>Подпрограмма 2
Создание условий для обеспечения населения информацией о деятельности органов муниципальной власти и социально-экономическом развитии Грязинского муниципального района на 2020 – 2027 г.г.</v>
      </c>
      <c r="C31" s="7" t="s">
        <v>8</v>
      </c>
      <c r="D31" s="16">
        <f>SUM(D32:D36)</f>
        <v>7849.4</v>
      </c>
      <c r="E31" s="16">
        <f>SUM(E32:E36)</f>
        <v>7849.4</v>
      </c>
      <c r="F31" s="87"/>
      <c r="H31" s="65"/>
    </row>
    <row r="32" spans="1:8" s="75" customFormat="1" ht="14.4" x14ac:dyDescent="0.3">
      <c r="A32" s="142"/>
      <c r="B32" s="178"/>
      <c r="C32" s="7" t="s">
        <v>29</v>
      </c>
      <c r="D32" s="16">
        <f t="shared" ref="D32:E32" si="7">D38</f>
        <v>0</v>
      </c>
      <c r="E32" s="16">
        <f t="shared" si="7"/>
        <v>0</v>
      </c>
      <c r="F32" s="87"/>
      <c r="H32" s="65"/>
    </row>
    <row r="33" spans="1:8" s="75" customFormat="1" ht="14.4" x14ac:dyDescent="0.3">
      <c r="A33" s="142"/>
      <c r="B33" s="178"/>
      <c r="C33" s="7" t="s">
        <v>30</v>
      </c>
      <c r="D33" s="16">
        <f t="shared" ref="D33:E33" si="8">D39</f>
        <v>247.7</v>
      </c>
      <c r="E33" s="16">
        <f t="shared" si="8"/>
        <v>247.7</v>
      </c>
      <c r="F33" s="87"/>
      <c r="H33" s="65"/>
    </row>
    <row r="34" spans="1:8" s="75" customFormat="1" ht="14.4" x14ac:dyDescent="0.3">
      <c r="A34" s="142"/>
      <c r="B34" s="178"/>
      <c r="C34" s="18" t="s">
        <v>31</v>
      </c>
      <c r="D34" s="16">
        <f t="shared" ref="D34:E34" si="9">D40</f>
        <v>7601.7</v>
      </c>
      <c r="E34" s="16">
        <f t="shared" si="9"/>
        <v>7601.7</v>
      </c>
      <c r="F34" s="87"/>
      <c r="H34" s="83"/>
    </row>
    <row r="35" spans="1:8" s="75" customFormat="1" ht="14.4" x14ac:dyDescent="0.3">
      <c r="A35" s="142"/>
      <c r="B35" s="178"/>
      <c r="C35" s="18" t="s">
        <v>32</v>
      </c>
      <c r="D35" s="16">
        <f t="shared" ref="D35:E35" si="10">D41</f>
        <v>0</v>
      </c>
      <c r="E35" s="16">
        <f t="shared" si="10"/>
        <v>0</v>
      </c>
      <c r="F35" s="87"/>
      <c r="H35" s="83"/>
    </row>
    <row r="36" spans="1:8" s="75" customFormat="1" ht="14.4" x14ac:dyDescent="0.3">
      <c r="A36" s="142"/>
      <c r="B36" s="178"/>
      <c r="C36" s="18" t="s">
        <v>33</v>
      </c>
      <c r="D36" s="16">
        <f t="shared" ref="D36:E36" si="11">D42</f>
        <v>0</v>
      </c>
      <c r="E36" s="16">
        <f t="shared" si="11"/>
        <v>0</v>
      </c>
      <c r="F36" s="87"/>
    </row>
    <row r="37" spans="1:8" s="75" customFormat="1" x14ac:dyDescent="0.25">
      <c r="A37" s="138" t="s">
        <v>74</v>
      </c>
      <c r="B37" s="154" t="str">
        <f>'приложение 7'!B27</f>
        <v>Основное мероприятие  1 подпрограммы 2
Расходы на содержание аппарата управления администрации Грязинского муниципального района</v>
      </c>
      <c r="C37" s="71" t="s">
        <v>8</v>
      </c>
      <c r="D37" s="86">
        <f>D38+D39+D40+D41+D42</f>
        <v>7849.4</v>
      </c>
      <c r="E37" s="86">
        <f>E38+E39+E40+E41+E42</f>
        <v>7849.4</v>
      </c>
      <c r="F37" s="87"/>
    </row>
    <row r="38" spans="1:8" s="75" customFormat="1" x14ac:dyDescent="0.25">
      <c r="A38" s="138"/>
      <c r="B38" s="155"/>
      <c r="C38" s="71" t="s">
        <v>29</v>
      </c>
      <c r="D38" s="86">
        <f>'Приложение 8'!F25</f>
        <v>0</v>
      </c>
      <c r="E38" s="86">
        <f>'Приложение 8'!G25</f>
        <v>0</v>
      </c>
      <c r="F38" s="87"/>
    </row>
    <row r="39" spans="1:8" s="75" customFormat="1" x14ac:dyDescent="0.25">
      <c r="A39" s="138"/>
      <c r="B39" s="155"/>
      <c r="C39" s="71" t="s">
        <v>30</v>
      </c>
      <c r="D39" s="86">
        <f>'Приложение 8'!F26</f>
        <v>247.7</v>
      </c>
      <c r="E39" s="86">
        <f>'Приложение 8'!G26</f>
        <v>247.7</v>
      </c>
      <c r="F39" s="87"/>
    </row>
    <row r="40" spans="1:8" s="75" customFormat="1" x14ac:dyDescent="0.25">
      <c r="A40" s="138"/>
      <c r="B40" s="155"/>
      <c r="C40" s="88" t="s">
        <v>31</v>
      </c>
      <c r="D40" s="86">
        <f>'приложение 7'!G27</f>
        <v>7601.7</v>
      </c>
      <c r="E40" s="86">
        <f>'приложение 7'!H27</f>
        <v>7601.7</v>
      </c>
      <c r="F40" s="87"/>
    </row>
    <row r="41" spans="1:8" s="75" customFormat="1" x14ac:dyDescent="0.25">
      <c r="A41" s="138"/>
      <c r="B41" s="155"/>
      <c r="C41" s="88" t="s">
        <v>32</v>
      </c>
      <c r="D41" s="86"/>
      <c r="E41" s="86"/>
      <c r="F41" s="87"/>
    </row>
    <row r="42" spans="1:8" s="75" customFormat="1" x14ac:dyDescent="0.25">
      <c r="A42" s="138"/>
      <c r="B42" s="156"/>
      <c r="C42" s="88" t="s">
        <v>33</v>
      </c>
      <c r="D42" s="86"/>
      <c r="E42" s="86"/>
      <c r="F42" s="87"/>
    </row>
    <row r="43" spans="1:8" s="10" customFormat="1" ht="14.4" x14ac:dyDescent="0.3">
      <c r="A43" s="142" t="s">
        <v>75</v>
      </c>
      <c r="B43" s="151" t="s">
        <v>164</v>
      </c>
      <c r="C43" s="7" t="s">
        <v>8</v>
      </c>
      <c r="D43" s="16">
        <f>SUM(D44:D48)</f>
        <v>92072.599999999991</v>
      </c>
      <c r="E43" s="16">
        <f>SUM(E44:E48)</f>
        <v>92059.299999999988</v>
      </c>
      <c r="F43" s="17"/>
    </row>
    <row r="44" spans="1:8" s="10" customFormat="1" ht="14.4" x14ac:dyDescent="0.3">
      <c r="A44" s="142"/>
      <c r="B44" s="151"/>
      <c r="C44" s="7" t="s">
        <v>29</v>
      </c>
      <c r="D44" s="16">
        <f t="shared" ref="D44:E48" si="12">D50+D56+D62+D68+D74+D80+D86+D92+D98+D104+D110+D116+D122</f>
        <v>1120</v>
      </c>
      <c r="E44" s="16">
        <f t="shared" si="12"/>
        <v>1120</v>
      </c>
      <c r="F44" s="17"/>
    </row>
    <row r="45" spans="1:8" s="10" customFormat="1" ht="14.4" customHeight="1" x14ac:dyDescent="0.3">
      <c r="A45" s="142"/>
      <c r="B45" s="151"/>
      <c r="C45" s="7" t="s">
        <v>30</v>
      </c>
      <c r="D45" s="16">
        <f t="shared" si="12"/>
        <v>17843</v>
      </c>
      <c r="E45" s="16">
        <f t="shared" si="12"/>
        <v>17829.7</v>
      </c>
      <c r="F45" s="17"/>
    </row>
    <row r="46" spans="1:8" s="10" customFormat="1" ht="14.4" x14ac:dyDescent="0.3">
      <c r="A46" s="142"/>
      <c r="B46" s="151"/>
      <c r="C46" s="18" t="s">
        <v>31</v>
      </c>
      <c r="D46" s="16">
        <f t="shared" si="12"/>
        <v>73109.599999999991</v>
      </c>
      <c r="E46" s="16">
        <f t="shared" si="12"/>
        <v>73109.599999999991</v>
      </c>
      <c r="F46" s="17"/>
      <c r="H46" s="66"/>
    </row>
    <row r="47" spans="1:8" s="10" customFormat="1" ht="14.4" x14ac:dyDescent="0.3">
      <c r="A47" s="142"/>
      <c r="B47" s="151"/>
      <c r="C47" s="18" t="s">
        <v>32</v>
      </c>
      <c r="D47" s="16">
        <f t="shared" si="12"/>
        <v>0</v>
      </c>
      <c r="E47" s="16">
        <f t="shared" si="12"/>
        <v>0</v>
      </c>
      <c r="F47" s="17"/>
      <c r="H47" s="66"/>
    </row>
    <row r="48" spans="1:8" s="10" customFormat="1" ht="14.4" x14ac:dyDescent="0.3">
      <c r="A48" s="142"/>
      <c r="B48" s="151"/>
      <c r="C48" s="18" t="s">
        <v>33</v>
      </c>
      <c r="D48" s="16">
        <f t="shared" si="12"/>
        <v>0</v>
      </c>
      <c r="E48" s="16">
        <f t="shared" si="12"/>
        <v>0</v>
      </c>
      <c r="F48" s="17"/>
    </row>
    <row r="49" spans="1:6" s="75" customFormat="1" x14ac:dyDescent="0.25">
      <c r="A49" s="138" t="s">
        <v>76</v>
      </c>
      <c r="B49" s="154" t="str">
        <f>'приложение 7'!B31</f>
        <v>Основное мероприятие 2 подпрограммы 3
Расходы на содержание аппарата управления администрации Грязинского муниципального района</v>
      </c>
      <c r="C49" s="71" t="s">
        <v>8</v>
      </c>
      <c r="D49" s="86">
        <f>SUM(D50:D54)</f>
        <v>66013.8</v>
      </c>
      <c r="E49" s="86">
        <f>SUM(E50:E54)</f>
        <v>66013.8</v>
      </c>
      <c r="F49" s="87"/>
    </row>
    <row r="50" spans="1:6" s="75" customFormat="1" x14ac:dyDescent="0.25">
      <c r="A50" s="138"/>
      <c r="B50" s="155"/>
      <c r="C50" s="71" t="s">
        <v>29</v>
      </c>
      <c r="D50" s="86">
        <f>'Приложение 8'!F31</f>
        <v>0</v>
      </c>
      <c r="E50" s="86">
        <f>'Приложение 8'!G31</f>
        <v>0</v>
      </c>
    </row>
    <row r="51" spans="1:6" s="75" customFormat="1" x14ac:dyDescent="0.25">
      <c r="A51" s="138"/>
      <c r="B51" s="155"/>
      <c r="C51" s="71" t="s">
        <v>30</v>
      </c>
      <c r="D51" s="86">
        <f>'Приложение 8'!F32</f>
        <v>4650.2</v>
      </c>
      <c r="E51" s="86">
        <f>'Приложение 8'!G32</f>
        <v>4650.2</v>
      </c>
    </row>
    <row r="52" spans="1:6" s="75" customFormat="1" x14ac:dyDescent="0.25">
      <c r="A52" s="138"/>
      <c r="B52" s="155"/>
      <c r="C52" s="88" t="s">
        <v>31</v>
      </c>
      <c r="D52" s="86">
        <f>'приложение 7'!G31</f>
        <v>61363.6</v>
      </c>
      <c r="E52" s="86">
        <f>'приложение 7'!H31</f>
        <v>61363.6</v>
      </c>
    </row>
    <row r="53" spans="1:6" s="75" customFormat="1" x14ac:dyDescent="0.25">
      <c r="A53" s="138"/>
      <c r="B53" s="155"/>
      <c r="C53" s="88" t="s">
        <v>32</v>
      </c>
      <c r="D53" s="86"/>
      <c r="E53" s="86"/>
    </row>
    <row r="54" spans="1:6" s="75" customFormat="1" x14ac:dyDescent="0.25">
      <c r="A54" s="138"/>
      <c r="B54" s="156"/>
      <c r="C54" s="88" t="s">
        <v>33</v>
      </c>
      <c r="D54" s="86"/>
      <c r="E54" s="86"/>
    </row>
    <row r="55" spans="1:6" s="75" customFormat="1" x14ac:dyDescent="0.25">
      <c r="A55" s="138" t="s">
        <v>77</v>
      </c>
      <c r="B55" s="139" t="str">
        <f>'приложение 7'!B32</f>
        <v>Основное мероприятие 3 подпрограммы 3
Расходы на реализацию полномочий в сфере архивного дела</v>
      </c>
      <c r="C55" s="71" t="s">
        <v>8</v>
      </c>
      <c r="D55" s="86">
        <f>SUM(D56:D60)</f>
        <v>3826.7</v>
      </c>
      <c r="E55" s="86">
        <f>SUM(E56:E60)</f>
        <v>3826.7</v>
      </c>
    </row>
    <row r="56" spans="1:6" s="75" customFormat="1" x14ac:dyDescent="0.25">
      <c r="A56" s="138"/>
      <c r="B56" s="139"/>
      <c r="C56" s="71" t="s">
        <v>29</v>
      </c>
      <c r="D56" s="86">
        <f>'Приложение 8'!F34</f>
        <v>0</v>
      </c>
      <c r="E56" s="86">
        <f>'Приложение 8'!G34</f>
        <v>0</v>
      </c>
    </row>
    <row r="57" spans="1:6" s="75" customFormat="1" x14ac:dyDescent="0.25">
      <c r="A57" s="138"/>
      <c r="B57" s="139"/>
      <c r="C57" s="71" t="s">
        <v>30</v>
      </c>
      <c r="D57" s="86">
        <f>'Приложение 8'!F35</f>
        <v>2908</v>
      </c>
      <c r="E57" s="86">
        <f>'Приложение 8'!G35</f>
        <v>2908</v>
      </c>
    </row>
    <row r="58" spans="1:6" s="75" customFormat="1" x14ac:dyDescent="0.25">
      <c r="A58" s="138"/>
      <c r="B58" s="139"/>
      <c r="C58" s="88" t="s">
        <v>31</v>
      </c>
      <c r="D58" s="86">
        <f>'приложение 7'!G32</f>
        <v>918.7</v>
      </c>
      <c r="E58" s="86">
        <f>'приложение 7'!H32</f>
        <v>918.7</v>
      </c>
    </row>
    <row r="59" spans="1:6" s="75" customFormat="1" x14ac:dyDescent="0.25">
      <c r="A59" s="138"/>
      <c r="B59" s="139"/>
      <c r="C59" s="88" t="s">
        <v>32</v>
      </c>
      <c r="D59" s="86"/>
      <c r="E59" s="86"/>
    </row>
    <row r="60" spans="1:6" s="75" customFormat="1" x14ac:dyDescent="0.25">
      <c r="A60" s="138"/>
      <c r="B60" s="139"/>
      <c r="C60" s="88" t="s">
        <v>33</v>
      </c>
      <c r="D60" s="86"/>
      <c r="E60" s="86"/>
    </row>
    <row r="61" spans="1:6" s="75" customFormat="1" x14ac:dyDescent="0.25">
      <c r="A61" s="138" t="s">
        <v>78</v>
      </c>
      <c r="B61" s="139" t="str">
        <f>'приложение 7'!B33</f>
        <v>Основное мероприятие 4 подпрограммы 3
Расходы на реализацию государственных полномочий по регистрации актов гражданского состояния</v>
      </c>
      <c r="C61" s="71" t="s">
        <v>8</v>
      </c>
      <c r="D61" s="86">
        <f>SUM(D62:D66)</f>
        <v>3662.7999999999997</v>
      </c>
      <c r="E61" s="86">
        <f>SUM(E62:E66)</f>
        <v>3662.7999999999997</v>
      </c>
    </row>
    <row r="62" spans="1:6" s="75" customFormat="1" x14ac:dyDescent="0.25">
      <c r="A62" s="138"/>
      <c r="B62" s="139"/>
      <c r="C62" s="71" t="s">
        <v>29</v>
      </c>
      <c r="D62" s="86">
        <f>'Приложение 8'!F37</f>
        <v>1120</v>
      </c>
      <c r="E62" s="86">
        <f>'Приложение 8'!G37</f>
        <v>1120</v>
      </c>
    </row>
    <row r="63" spans="1:6" s="75" customFormat="1" x14ac:dyDescent="0.25">
      <c r="A63" s="138"/>
      <c r="B63" s="139"/>
      <c r="C63" s="71" t="s">
        <v>30</v>
      </c>
      <c r="D63" s="86">
        <f>'Приложение 8'!F38</f>
        <v>2459.1</v>
      </c>
      <c r="E63" s="86">
        <f>'Приложение 8'!G38</f>
        <v>2459.1</v>
      </c>
    </row>
    <row r="64" spans="1:6" s="75" customFormat="1" x14ac:dyDescent="0.25">
      <c r="A64" s="138"/>
      <c r="B64" s="139"/>
      <c r="C64" s="88" t="s">
        <v>31</v>
      </c>
      <c r="D64" s="86">
        <f>'приложение 7'!G33</f>
        <v>83.7</v>
      </c>
      <c r="E64" s="86">
        <f>'приложение 7'!H33</f>
        <v>83.7</v>
      </c>
    </row>
    <row r="65" spans="1:8" s="75" customFormat="1" x14ac:dyDescent="0.25">
      <c r="A65" s="138"/>
      <c r="B65" s="139"/>
      <c r="C65" s="88" t="s">
        <v>32</v>
      </c>
      <c r="D65" s="86"/>
      <c r="E65" s="86"/>
    </row>
    <row r="66" spans="1:8" s="75" customFormat="1" x14ac:dyDescent="0.25">
      <c r="A66" s="138"/>
      <c r="B66" s="139"/>
      <c r="C66" s="88" t="s">
        <v>33</v>
      </c>
      <c r="D66" s="86"/>
      <c r="E66" s="86"/>
      <c r="F66" s="87"/>
      <c r="H66" s="67"/>
    </row>
    <row r="67" spans="1:8" s="75" customFormat="1" x14ac:dyDescent="0.25">
      <c r="A67" s="138" t="s">
        <v>79</v>
      </c>
      <c r="B67" s="157" t="str">
        <f>'приложение 7'!B34</f>
        <v>Основное мероприятие 5 подпрограммы 3
Расходы на реализацию государственных полномочий по образованию и организации деятельности административных комиссий</v>
      </c>
      <c r="C67" s="71" t="s">
        <v>8</v>
      </c>
      <c r="D67" s="86">
        <f>SUM(D68:D72)</f>
        <v>1716</v>
      </c>
      <c r="E67" s="86">
        <f>SUM(E68:E72)</f>
        <v>1716</v>
      </c>
      <c r="F67" s="87"/>
      <c r="H67" s="67"/>
    </row>
    <row r="68" spans="1:8" s="75" customFormat="1" x14ac:dyDescent="0.25">
      <c r="A68" s="138"/>
      <c r="B68" s="158"/>
      <c r="C68" s="71" t="s">
        <v>29</v>
      </c>
      <c r="D68" s="86">
        <f>'Приложение 8'!F40</f>
        <v>0</v>
      </c>
      <c r="E68" s="86">
        <f>'Приложение 8'!G40</f>
        <v>0</v>
      </c>
      <c r="F68" s="87"/>
      <c r="H68" s="67"/>
    </row>
    <row r="69" spans="1:8" s="75" customFormat="1" x14ac:dyDescent="0.25">
      <c r="A69" s="138"/>
      <c r="B69" s="158"/>
      <c r="C69" s="71" t="s">
        <v>30</v>
      </c>
      <c r="D69" s="86">
        <f>'Приложение 8'!F41</f>
        <v>1716</v>
      </c>
      <c r="E69" s="86">
        <f>'Приложение 8'!G41</f>
        <v>1716</v>
      </c>
      <c r="F69" s="87"/>
      <c r="H69" s="67"/>
    </row>
    <row r="70" spans="1:8" s="75" customFormat="1" x14ac:dyDescent="0.25">
      <c r="A70" s="138"/>
      <c r="B70" s="158"/>
      <c r="C70" s="88" t="s">
        <v>31</v>
      </c>
      <c r="D70" s="86">
        <f>'приложение 7'!G34</f>
        <v>0</v>
      </c>
      <c r="E70" s="86">
        <f>'приложение 7'!H34</f>
        <v>0</v>
      </c>
      <c r="F70" s="87"/>
      <c r="H70" s="67"/>
    </row>
    <row r="71" spans="1:8" s="75" customFormat="1" x14ac:dyDescent="0.25">
      <c r="A71" s="138"/>
      <c r="B71" s="158"/>
      <c r="C71" s="88" t="s">
        <v>32</v>
      </c>
      <c r="D71" s="86"/>
      <c r="E71" s="86"/>
      <c r="F71" s="87"/>
      <c r="H71" s="67"/>
    </row>
    <row r="72" spans="1:8" s="75" customFormat="1" x14ac:dyDescent="0.25">
      <c r="A72" s="138"/>
      <c r="B72" s="159"/>
      <c r="C72" s="88" t="s">
        <v>33</v>
      </c>
      <c r="D72" s="86"/>
      <c r="E72" s="86"/>
      <c r="F72" s="87"/>
      <c r="H72" s="67"/>
    </row>
    <row r="73" spans="1:8" s="10" customFormat="1" ht="14.4" x14ac:dyDescent="0.3">
      <c r="A73" s="138" t="s">
        <v>80</v>
      </c>
      <c r="B73" s="139" t="str">
        <f>'приложение 7'!B35</f>
        <v>Основное мероприятие 6 подпрограммы 3
Расходы на реализацию государственных полномочий по образованию и организации деятельности комиссии по делам несовершеннолетних и защите их прав</v>
      </c>
      <c r="C73" s="71" t="s">
        <v>8</v>
      </c>
      <c r="D73" s="86">
        <f>SUM(D74:D78)</f>
        <v>1569.4</v>
      </c>
      <c r="E73" s="86">
        <f>SUM(E74:E78)</f>
        <v>1569.4</v>
      </c>
      <c r="F73" s="17"/>
    </row>
    <row r="74" spans="1:8" s="10" customFormat="1" ht="14.4" x14ac:dyDescent="0.3">
      <c r="A74" s="138"/>
      <c r="B74" s="139"/>
      <c r="C74" s="71" t="s">
        <v>29</v>
      </c>
      <c r="D74" s="86">
        <f>'Приложение 8'!F43</f>
        <v>0</v>
      </c>
      <c r="E74" s="86">
        <f>'Приложение 8'!G43</f>
        <v>0</v>
      </c>
      <c r="F74" s="17"/>
    </row>
    <row r="75" spans="1:8" s="10" customFormat="1" ht="14.4" x14ac:dyDescent="0.3">
      <c r="A75" s="138"/>
      <c r="B75" s="139"/>
      <c r="C75" s="71" t="s">
        <v>30</v>
      </c>
      <c r="D75" s="86">
        <f>'Приложение 8'!F44</f>
        <v>1569.4</v>
      </c>
      <c r="E75" s="86">
        <f>'Приложение 8'!G44</f>
        <v>1569.4</v>
      </c>
      <c r="F75" s="17"/>
    </row>
    <row r="76" spans="1:8" s="10" customFormat="1" ht="14.4" x14ac:dyDescent="0.3">
      <c r="A76" s="138"/>
      <c r="B76" s="139"/>
      <c r="C76" s="88" t="s">
        <v>31</v>
      </c>
      <c r="D76" s="86">
        <f>'приложение 7'!G35</f>
        <v>0</v>
      </c>
      <c r="E76" s="86">
        <f>'приложение 7'!H35</f>
        <v>0</v>
      </c>
      <c r="F76" s="17"/>
    </row>
    <row r="77" spans="1:8" s="10" customFormat="1" ht="14.4" x14ac:dyDescent="0.3">
      <c r="A77" s="138"/>
      <c r="B77" s="139"/>
      <c r="C77" s="88" t="s">
        <v>32</v>
      </c>
      <c r="D77" s="86"/>
      <c r="E77" s="86"/>
      <c r="F77" s="17"/>
    </row>
    <row r="78" spans="1:8" s="10" customFormat="1" ht="14.4" x14ac:dyDescent="0.3">
      <c r="A78" s="138"/>
      <c r="B78" s="139"/>
      <c r="C78" s="88" t="s">
        <v>33</v>
      </c>
      <c r="D78" s="86"/>
      <c r="E78" s="86"/>
      <c r="F78" s="17"/>
    </row>
    <row r="79" spans="1:8" s="75" customFormat="1" x14ac:dyDescent="0.25">
      <c r="A79" s="138" t="s">
        <v>81</v>
      </c>
      <c r="B79" s="139" t="str">
        <f>'приложение 7'!B36</f>
        <v>Основное мероприятие 7 подпрограммы 3
Расходы на реализацию государственных полномочий по сбору информации от поселений, входящих в состав Грязинского муниципального района, необходимой для ведения регистра муниципальных нормативных актов Липецкой области</v>
      </c>
      <c r="C79" s="71" t="s">
        <v>8</v>
      </c>
      <c r="D79" s="86">
        <f>SUM(D80:D84)</f>
        <v>1035.0999999999999</v>
      </c>
      <c r="E79" s="86">
        <f>SUM(E80:E84)</f>
        <v>1035.0999999999999</v>
      </c>
      <c r="F79" s="87"/>
    </row>
    <row r="80" spans="1:8" s="75" customFormat="1" x14ac:dyDescent="0.25">
      <c r="A80" s="138"/>
      <c r="B80" s="139"/>
      <c r="C80" s="71" t="s">
        <v>29</v>
      </c>
      <c r="D80" s="86">
        <f>'Приложение 8'!F46</f>
        <v>0</v>
      </c>
      <c r="E80" s="86">
        <f>'Приложение 8'!G46</f>
        <v>0</v>
      </c>
      <c r="F80" s="87"/>
    </row>
    <row r="81" spans="1:6" s="75" customFormat="1" x14ac:dyDescent="0.25">
      <c r="A81" s="138"/>
      <c r="B81" s="139"/>
      <c r="C81" s="71" t="s">
        <v>30</v>
      </c>
      <c r="D81" s="86">
        <f>'Приложение 8'!F47</f>
        <v>1035.0999999999999</v>
      </c>
      <c r="E81" s="86">
        <f>'Приложение 8'!G47</f>
        <v>1035.0999999999999</v>
      </c>
      <c r="F81" s="87"/>
    </row>
    <row r="82" spans="1:6" s="75" customFormat="1" x14ac:dyDescent="0.25">
      <c r="A82" s="138"/>
      <c r="B82" s="139"/>
      <c r="C82" s="88" t="s">
        <v>31</v>
      </c>
      <c r="D82" s="86">
        <f>'приложение 7'!G36</f>
        <v>0</v>
      </c>
      <c r="E82" s="86">
        <f>'приложение 7'!H36</f>
        <v>0</v>
      </c>
      <c r="F82" s="87"/>
    </row>
    <row r="83" spans="1:6" s="75" customFormat="1" x14ac:dyDescent="0.25">
      <c r="A83" s="138"/>
      <c r="B83" s="139"/>
      <c r="C83" s="88" t="s">
        <v>32</v>
      </c>
      <c r="D83" s="86"/>
      <c r="E83" s="86"/>
      <c r="F83" s="87"/>
    </row>
    <row r="84" spans="1:6" s="75" customFormat="1" x14ac:dyDescent="0.25">
      <c r="A84" s="138"/>
      <c r="B84" s="139"/>
      <c r="C84" s="88" t="s">
        <v>33</v>
      </c>
      <c r="D84" s="80"/>
      <c r="E84" s="80"/>
      <c r="F84" s="87"/>
    </row>
    <row r="85" spans="1:6" s="10" customFormat="1" ht="14.4" x14ac:dyDescent="0.3">
      <c r="A85" s="138" t="s">
        <v>82</v>
      </c>
      <c r="B85" s="139" t="str">
        <f>'приложение 7'!B37</f>
        <v>Основное мероприятие 8 подпрограммы 3
Расходы на реализацию отдельных государственных полномочий в области охраны труда</v>
      </c>
      <c r="C85" s="71" t="s">
        <v>8</v>
      </c>
      <c r="D85" s="80">
        <f>SUM(D86:D90)</f>
        <v>847.2</v>
      </c>
      <c r="E85" s="80">
        <f>SUM(E86:E90)</f>
        <v>847.2</v>
      </c>
    </row>
    <row r="86" spans="1:6" s="10" customFormat="1" ht="14.4" x14ac:dyDescent="0.3">
      <c r="A86" s="138"/>
      <c r="B86" s="139"/>
      <c r="C86" s="71" t="s">
        <v>29</v>
      </c>
      <c r="D86" s="80">
        <f>'Приложение 8'!F49</f>
        <v>0</v>
      </c>
      <c r="E86" s="80">
        <f>'Приложение 8'!G49</f>
        <v>0</v>
      </c>
    </row>
    <row r="87" spans="1:6" s="10" customFormat="1" ht="14.4" x14ac:dyDescent="0.3">
      <c r="A87" s="138"/>
      <c r="B87" s="139"/>
      <c r="C87" s="71" t="s">
        <v>30</v>
      </c>
      <c r="D87" s="80">
        <f>'Приложение 8'!F50</f>
        <v>847.2</v>
      </c>
      <c r="E87" s="80">
        <f>'Приложение 8'!G50</f>
        <v>847.2</v>
      </c>
    </row>
    <row r="88" spans="1:6" s="10" customFormat="1" ht="14.4" x14ac:dyDescent="0.3">
      <c r="A88" s="138"/>
      <c r="B88" s="139"/>
      <c r="C88" s="88" t="s">
        <v>31</v>
      </c>
      <c r="D88" s="80">
        <f>'приложение 7'!G37</f>
        <v>0</v>
      </c>
      <c r="E88" s="80">
        <f>'приложение 7'!H37</f>
        <v>0</v>
      </c>
    </row>
    <row r="89" spans="1:6" s="10" customFormat="1" ht="14.4" customHeight="1" x14ac:dyDescent="0.3">
      <c r="A89" s="138"/>
      <c r="B89" s="139"/>
      <c r="C89" s="88" t="s">
        <v>32</v>
      </c>
      <c r="D89" s="80"/>
      <c r="E89" s="80"/>
    </row>
    <row r="90" spans="1:6" s="10" customFormat="1" ht="14.4" x14ac:dyDescent="0.3">
      <c r="A90" s="138"/>
      <c r="B90" s="139"/>
      <c r="C90" s="88" t="s">
        <v>33</v>
      </c>
      <c r="D90" s="80"/>
      <c r="E90" s="80"/>
    </row>
    <row r="91" spans="1:6" s="75" customFormat="1" x14ac:dyDescent="0.25">
      <c r="A91" s="138" t="s">
        <v>83</v>
      </c>
      <c r="B91" s="139" t="str">
        <f>'приложение 7'!B38</f>
        <v>Основное мероприятие 9 подпрограммы 3
Расходы на пенсионное обеспечение муниципальных служащих</v>
      </c>
      <c r="C91" s="71" t="s">
        <v>8</v>
      </c>
      <c r="D91" s="80">
        <f>SUM(D92:D96)</f>
        <v>8362.7999999999993</v>
      </c>
      <c r="E91" s="80">
        <f>SUM(E92:E96)</f>
        <v>8362.7999999999993</v>
      </c>
    </row>
    <row r="92" spans="1:6" s="75" customFormat="1" ht="13.8" customHeight="1" x14ac:dyDescent="0.25">
      <c r="A92" s="138"/>
      <c r="B92" s="139"/>
      <c r="C92" s="71" t="s">
        <v>29</v>
      </c>
      <c r="D92" s="80">
        <f>'Приложение 8'!F52</f>
        <v>0</v>
      </c>
      <c r="E92" s="80">
        <f>'Приложение 8'!G52</f>
        <v>0</v>
      </c>
    </row>
    <row r="93" spans="1:6" s="75" customFormat="1" x14ac:dyDescent="0.25">
      <c r="A93" s="138"/>
      <c r="B93" s="139"/>
      <c r="C93" s="71" t="s">
        <v>30</v>
      </c>
      <c r="D93" s="80">
        <f>'Приложение 8'!F53</f>
        <v>0</v>
      </c>
      <c r="E93" s="80">
        <f>'Приложение 8'!G53</f>
        <v>0</v>
      </c>
    </row>
    <row r="94" spans="1:6" s="75" customFormat="1" x14ac:dyDescent="0.25">
      <c r="A94" s="138"/>
      <c r="B94" s="139"/>
      <c r="C94" s="88" t="s">
        <v>31</v>
      </c>
      <c r="D94" s="80">
        <f>'приложение 7'!G38</f>
        <v>8362.7999999999993</v>
      </c>
      <c r="E94" s="80">
        <f>'приложение 7'!H38</f>
        <v>8362.7999999999993</v>
      </c>
    </row>
    <row r="95" spans="1:6" s="75" customFormat="1" x14ac:dyDescent="0.25">
      <c r="A95" s="138"/>
      <c r="B95" s="139"/>
      <c r="C95" s="88" t="s">
        <v>32</v>
      </c>
      <c r="D95" s="80"/>
      <c r="E95" s="80"/>
    </row>
    <row r="96" spans="1:6" s="75" customFormat="1" x14ac:dyDescent="0.25">
      <c r="A96" s="138"/>
      <c r="B96" s="139"/>
      <c r="C96" s="88" t="s">
        <v>33</v>
      </c>
      <c r="D96" s="80"/>
      <c r="E96" s="80"/>
    </row>
    <row r="97" spans="1:8" s="75" customFormat="1" x14ac:dyDescent="0.25">
      <c r="A97" s="138" t="s">
        <v>84</v>
      </c>
      <c r="B97" s="139" t="str">
        <f>'приложение 7'!B39</f>
        <v>Основное мероприятие 10 подпрограммы 3
Расходы на реализацию государственных полномочий по оплате жилья и коммунальных услуг работникам культуры</v>
      </c>
      <c r="C97" s="71" t="s">
        <v>8</v>
      </c>
      <c r="D97" s="80">
        <f>SUM(D98:D102)</f>
        <v>190.7</v>
      </c>
      <c r="E97" s="80">
        <f>SUM(E98:E102)</f>
        <v>177.4</v>
      </c>
      <c r="F97" s="87"/>
    </row>
    <row r="98" spans="1:8" s="75" customFormat="1" x14ac:dyDescent="0.25">
      <c r="A98" s="138"/>
      <c r="B98" s="139"/>
      <c r="C98" s="71" t="s">
        <v>29</v>
      </c>
      <c r="D98" s="80">
        <f>'Приложение 8'!F55</f>
        <v>0</v>
      </c>
      <c r="E98" s="80">
        <f>'Приложение 8'!G55</f>
        <v>0</v>
      </c>
      <c r="F98" s="87"/>
    </row>
    <row r="99" spans="1:8" s="75" customFormat="1" x14ac:dyDescent="0.25">
      <c r="A99" s="138"/>
      <c r="B99" s="139"/>
      <c r="C99" s="71" t="s">
        <v>30</v>
      </c>
      <c r="D99" s="80">
        <f>'Приложение 8'!F56</f>
        <v>190.7</v>
      </c>
      <c r="E99" s="80">
        <f>'Приложение 8'!G56</f>
        <v>177.4</v>
      </c>
      <c r="F99" s="87"/>
    </row>
    <row r="100" spans="1:8" s="75" customFormat="1" x14ac:dyDescent="0.25">
      <c r="A100" s="138"/>
      <c r="B100" s="139"/>
      <c r="C100" s="88" t="s">
        <v>31</v>
      </c>
      <c r="D100" s="80">
        <f>'приложение 7'!G39</f>
        <v>0</v>
      </c>
      <c r="E100" s="80">
        <f>'приложение 7'!H39</f>
        <v>0</v>
      </c>
      <c r="F100" s="87"/>
    </row>
    <row r="101" spans="1:8" s="75" customFormat="1" x14ac:dyDescent="0.25">
      <c r="A101" s="138"/>
      <c r="B101" s="139"/>
      <c r="C101" s="88" t="s">
        <v>32</v>
      </c>
      <c r="D101" s="80"/>
      <c r="E101" s="80"/>
      <c r="F101" s="87"/>
    </row>
    <row r="102" spans="1:8" s="75" customFormat="1" x14ac:dyDescent="0.25">
      <c r="A102" s="138"/>
      <c r="B102" s="139"/>
      <c r="C102" s="88" t="s">
        <v>33</v>
      </c>
      <c r="D102" s="80"/>
      <c r="E102" s="80"/>
      <c r="F102" s="87"/>
    </row>
    <row r="103" spans="1:8" s="75" customFormat="1" x14ac:dyDescent="0.25">
      <c r="A103" s="138" t="s">
        <v>85</v>
      </c>
      <c r="B103" s="139" t="str">
        <f>'приложение 7'!B40</f>
        <v>Основное мероприятие 11 подпрограммы 3
Социальная поддержка отдельных категорий граждан</v>
      </c>
      <c r="C103" s="71" t="s">
        <v>8</v>
      </c>
      <c r="D103" s="80">
        <f>SUM(D104:D108)</f>
        <v>0</v>
      </c>
      <c r="E103" s="80">
        <f>SUM(E104:E108)</f>
        <v>0</v>
      </c>
      <c r="F103" s="87"/>
    </row>
    <row r="104" spans="1:8" s="75" customFormat="1" x14ac:dyDescent="0.25">
      <c r="A104" s="138"/>
      <c r="B104" s="139"/>
      <c r="C104" s="71" t="s">
        <v>29</v>
      </c>
      <c r="D104" s="80">
        <f>'Приложение 8'!F58</f>
        <v>0</v>
      </c>
      <c r="E104" s="80">
        <f>'Приложение 8'!G58</f>
        <v>0</v>
      </c>
      <c r="F104" s="87"/>
    </row>
    <row r="105" spans="1:8" s="75" customFormat="1" x14ac:dyDescent="0.25">
      <c r="A105" s="138"/>
      <c r="B105" s="139"/>
      <c r="C105" s="71" t="s">
        <v>30</v>
      </c>
      <c r="D105" s="80">
        <f>'Приложение 8'!F59</f>
        <v>0</v>
      </c>
      <c r="E105" s="80">
        <f>'Приложение 8'!G59</f>
        <v>0</v>
      </c>
      <c r="F105" s="87"/>
    </row>
    <row r="106" spans="1:8" s="75" customFormat="1" x14ac:dyDescent="0.25">
      <c r="A106" s="138"/>
      <c r="B106" s="139"/>
      <c r="C106" s="88" t="s">
        <v>31</v>
      </c>
      <c r="D106" s="80">
        <f>'приложение 7'!G40</f>
        <v>0</v>
      </c>
      <c r="E106" s="80">
        <f>'приложение 7'!H40</f>
        <v>0</v>
      </c>
      <c r="F106" s="87"/>
    </row>
    <row r="107" spans="1:8" s="75" customFormat="1" x14ac:dyDescent="0.25">
      <c r="A107" s="138"/>
      <c r="B107" s="139"/>
      <c r="C107" s="88" t="s">
        <v>32</v>
      </c>
      <c r="D107" s="80"/>
      <c r="E107" s="80"/>
      <c r="F107" s="87"/>
      <c r="H107" s="67"/>
    </row>
    <row r="108" spans="1:8" s="75" customFormat="1" x14ac:dyDescent="0.25">
      <c r="A108" s="138"/>
      <c r="B108" s="139"/>
      <c r="C108" s="88" t="s">
        <v>33</v>
      </c>
      <c r="D108" s="80"/>
      <c r="E108" s="80"/>
      <c r="F108" s="87"/>
      <c r="H108" s="67"/>
    </row>
    <row r="109" spans="1:8" s="75" customFormat="1" x14ac:dyDescent="0.25">
      <c r="A109" s="138" t="s">
        <v>68</v>
      </c>
      <c r="B109" s="139" t="str">
        <f>'приложение 7'!B41</f>
        <v>Основное мероприятие 12 подпрограммы 3
Членство в организациях и ассоциациях Липецкой области</v>
      </c>
      <c r="C109" s="71" t="s">
        <v>8</v>
      </c>
      <c r="D109" s="80">
        <f>SUM(D110:D114)</f>
        <v>385.8</v>
      </c>
      <c r="E109" s="80">
        <f>SUM(E110:E114)</f>
        <v>385.8</v>
      </c>
      <c r="F109" s="87"/>
      <c r="H109" s="66"/>
    </row>
    <row r="110" spans="1:8" s="75" customFormat="1" x14ac:dyDescent="0.25">
      <c r="A110" s="138"/>
      <c r="B110" s="139"/>
      <c r="C110" s="71" t="s">
        <v>29</v>
      </c>
      <c r="D110" s="80">
        <f>'Приложение 8'!F61</f>
        <v>0</v>
      </c>
      <c r="E110" s="80">
        <f>'Приложение 8'!G61</f>
        <v>0</v>
      </c>
      <c r="F110" s="87"/>
    </row>
    <row r="111" spans="1:8" s="75" customFormat="1" x14ac:dyDescent="0.25">
      <c r="A111" s="138"/>
      <c r="B111" s="139"/>
      <c r="C111" s="71" t="s">
        <v>30</v>
      </c>
      <c r="D111" s="80">
        <f>'Приложение 8'!F62</f>
        <v>0</v>
      </c>
      <c r="E111" s="80">
        <f>'Приложение 8'!G62</f>
        <v>0</v>
      </c>
      <c r="F111" s="87"/>
    </row>
    <row r="112" spans="1:8" s="75" customFormat="1" x14ac:dyDescent="0.25">
      <c r="A112" s="138"/>
      <c r="B112" s="139"/>
      <c r="C112" s="88" t="s">
        <v>31</v>
      </c>
      <c r="D112" s="80">
        <f>'приложение 7'!G41</f>
        <v>385.8</v>
      </c>
      <c r="E112" s="80">
        <f>'приложение 7'!H41</f>
        <v>385.8</v>
      </c>
      <c r="F112" s="87"/>
    </row>
    <row r="113" spans="1:6" s="75" customFormat="1" x14ac:dyDescent="0.25">
      <c r="A113" s="138"/>
      <c r="B113" s="139"/>
      <c r="C113" s="88" t="s">
        <v>32</v>
      </c>
      <c r="D113" s="80"/>
      <c r="E113" s="80"/>
      <c r="F113" s="87"/>
    </row>
    <row r="114" spans="1:6" s="75" customFormat="1" x14ac:dyDescent="0.25">
      <c r="A114" s="138"/>
      <c r="B114" s="139"/>
      <c r="C114" s="88" t="s">
        <v>33</v>
      </c>
      <c r="D114" s="80"/>
      <c r="E114" s="80"/>
      <c r="F114" s="87"/>
    </row>
    <row r="115" spans="1:6" s="75" customFormat="1" x14ac:dyDescent="0.25">
      <c r="A115" s="138" t="s">
        <v>67</v>
      </c>
      <c r="B115" s="139" t="s">
        <v>65</v>
      </c>
      <c r="C115" s="71" t="s">
        <v>8</v>
      </c>
      <c r="D115" s="80">
        <f>SUM(D116:D120)</f>
        <v>2467.3000000000002</v>
      </c>
      <c r="E115" s="80">
        <f>SUM(E116:E120)</f>
        <v>2467.3000000000002</v>
      </c>
      <c r="F115" s="87"/>
    </row>
    <row r="116" spans="1:6" s="75" customFormat="1" x14ac:dyDescent="0.25">
      <c r="A116" s="138"/>
      <c r="B116" s="139"/>
      <c r="C116" s="71" t="s">
        <v>29</v>
      </c>
      <c r="D116" s="80">
        <f>'Приложение 8'!F64</f>
        <v>0</v>
      </c>
      <c r="E116" s="80">
        <f>'Приложение 8'!G64</f>
        <v>0</v>
      </c>
      <c r="F116" s="87"/>
    </row>
    <row r="117" spans="1:6" s="75" customFormat="1" x14ac:dyDescent="0.25">
      <c r="A117" s="138"/>
      <c r="B117" s="139"/>
      <c r="C117" s="71" t="s">
        <v>30</v>
      </c>
      <c r="D117" s="80">
        <f>'Приложение 8'!F65</f>
        <v>2467.3000000000002</v>
      </c>
      <c r="E117" s="80">
        <f>'Приложение 8'!G65</f>
        <v>2467.3000000000002</v>
      </c>
      <c r="F117" s="87"/>
    </row>
    <row r="118" spans="1:6" s="75" customFormat="1" x14ac:dyDescent="0.25">
      <c r="A118" s="138"/>
      <c r="B118" s="139"/>
      <c r="C118" s="88" t="s">
        <v>31</v>
      </c>
      <c r="D118" s="80">
        <f>'приложение 7'!G42+'приложение 7'!G43</f>
        <v>0</v>
      </c>
      <c r="E118" s="80">
        <f>'приложение 7'!H42+'приложение 7'!H43</f>
        <v>0</v>
      </c>
      <c r="F118" s="87"/>
    </row>
    <row r="119" spans="1:6" s="75" customFormat="1" x14ac:dyDescent="0.25">
      <c r="A119" s="138"/>
      <c r="B119" s="139"/>
      <c r="C119" s="88" t="s">
        <v>32</v>
      </c>
      <c r="D119" s="80"/>
      <c r="E119" s="80"/>
      <c r="F119" s="87"/>
    </row>
    <row r="120" spans="1:6" s="75" customFormat="1" x14ac:dyDescent="0.25">
      <c r="A120" s="138"/>
      <c r="B120" s="139"/>
      <c r="C120" s="88" t="s">
        <v>33</v>
      </c>
      <c r="D120" s="80"/>
      <c r="E120" s="80"/>
      <c r="F120" s="87"/>
    </row>
    <row r="121" spans="1:6" x14ac:dyDescent="0.25">
      <c r="A121" s="173" t="str">
        <f>'приложение 7'!A44</f>
        <v>1.3.13.</v>
      </c>
      <c r="B121" s="139" t="str">
        <f>'приложение 7'!B44</f>
        <v>Основное мероприятие 14 подпрограммы 3
Разработка или актуализация документов стратегического планирования Грязинского муниципального района на основе использования современных информационных технологий, экономико-математических методов моделирования, прогнозирования и стратегического планирования</v>
      </c>
      <c r="C121" s="71" t="s">
        <v>8</v>
      </c>
      <c r="D121" s="80">
        <f>SUM(D122:D126)</f>
        <v>1995</v>
      </c>
      <c r="E121" s="80">
        <f>SUM(E122:E126)</f>
        <v>1995</v>
      </c>
    </row>
    <row r="122" spans="1:6" x14ac:dyDescent="0.25">
      <c r="A122" s="173"/>
      <c r="B122" s="139"/>
      <c r="C122" s="71" t="s">
        <v>29</v>
      </c>
      <c r="D122" s="80">
        <f>'Приложение 8'!F67</f>
        <v>0</v>
      </c>
      <c r="E122" s="80">
        <f>'Приложение 8'!G67</f>
        <v>0</v>
      </c>
    </row>
    <row r="123" spans="1:6" x14ac:dyDescent="0.25">
      <c r="A123" s="173"/>
      <c r="B123" s="139"/>
      <c r="C123" s="71" t="s">
        <v>30</v>
      </c>
      <c r="D123" s="80">
        <f>'Приложение 8'!F68</f>
        <v>0</v>
      </c>
      <c r="E123" s="80">
        <f>'Приложение 8'!G68</f>
        <v>0</v>
      </c>
    </row>
    <row r="124" spans="1:6" x14ac:dyDescent="0.25">
      <c r="A124" s="173"/>
      <c r="B124" s="139"/>
      <c r="C124" s="88" t="s">
        <v>31</v>
      </c>
      <c r="D124" s="80">
        <f>'приложение 7'!G44</f>
        <v>1995</v>
      </c>
      <c r="E124" s="80">
        <f>'приложение 7'!H44</f>
        <v>1995</v>
      </c>
    </row>
    <row r="125" spans="1:6" x14ac:dyDescent="0.25">
      <c r="A125" s="173"/>
      <c r="B125" s="139"/>
      <c r="C125" s="88" t="s">
        <v>32</v>
      </c>
      <c r="D125" s="80"/>
      <c r="E125" s="80"/>
    </row>
    <row r="126" spans="1:6" x14ac:dyDescent="0.25">
      <c r="A126" s="173"/>
      <c r="B126" s="139"/>
      <c r="C126" s="88" t="s">
        <v>33</v>
      </c>
      <c r="D126" s="80"/>
      <c r="E126" s="80"/>
    </row>
  </sheetData>
  <mergeCells count="47">
    <mergeCell ref="A115:A120"/>
    <mergeCell ref="B115:B120"/>
    <mergeCell ref="A97:A102"/>
    <mergeCell ref="B97:B102"/>
    <mergeCell ref="A103:A108"/>
    <mergeCell ref="B103:B108"/>
    <mergeCell ref="A109:A114"/>
    <mergeCell ref="B109:B114"/>
    <mergeCell ref="A79:A84"/>
    <mergeCell ref="B79:B84"/>
    <mergeCell ref="A85:A90"/>
    <mergeCell ref="B85:B90"/>
    <mergeCell ref="A91:A96"/>
    <mergeCell ref="B91:B96"/>
    <mergeCell ref="A61:A66"/>
    <mergeCell ref="B61:B66"/>
    <mergeCell ref="A67:A72"/>
    <mergeCell ref="B67:B72"/>
    <mergeCell ref="A73:A78"/>
    <mergeCell ref="B73:B78"/>
    <mergeCell ref="A43:A48"/>
    <mergeCell ref="B43:B48"/>
    <mergeCell ref="A49:A54"/>
    <mergeCell ref="B49:B54"/>
    <mergeCell ref="A55:A60"/>
    <mergeCell ref="B55:B60"/>
    <mergeCell ref="B25:B30"/>
    <mergeCell ref="A31:A36"/>
    <mergeCell ref="B31:B36"/>
    <mergeCell ref="A37:A42"/>
    <mergeCell ref="B37:B42"/>
    <mergeCell ref="B121:B126"/>
    <mergeCell ref="A121:A126"/>
    <mergeCell ref="A3:E3"/>
    <mergeCell ref="A1:E1"/>
    <mergeCell ref="A2:E2"/>
    <mergeCell ref="A4:A5"/>
    <mergeCell ref="B4:B5"/>
    <mergeCell ref="C4:C5"/>
    <mergeCell ref="D4:E4"/>
    <mergeCell ref="A7:A12"/>
    <mergeCell ref="B7:B12"/>
    <mergeCell ref="A13:A18"/>
    <mergeCell ref="B13:B18"/>
    <mergeCell ref="A19:A24"/>
    <mergeCell ref="B19:B24"/>
    <mergeCell ref="A25:A30"/>
  </mergeCells>
  <pageMargins left="0.70866141732283472" right="0.70866141732283472" top="0.55118110236220474" bottom="0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topLeftCell="A24" workbookViewId="0">
      <selection activeCell="H33" sqref="H33"/>
    </sheetView>
  </sheetViews>
  <sheetFormatPr defaultRowHeight="13.2" x14ac:dyDescent="0.25"/>
  <cols>
    <col min="1" max="1" width="3.33203125" style="22" bestFit="1" customWidth="1"/>
    <col min="2" max="2" width="39.88671875" style="22" customWidth="1"/>
    <col min="3" max="3" width="13.33203125" style="22" customWidth="1"/>
    <col min="4" max="4" width="10.88671875" style="100" customWidth="1"/>
    <col min="5" max="5" width="22" style="98" customWidth="1"/>
    <col min="6" max="7" width="13.109375" style="22" customWidth="1"/>
    <col min="8" max="8" width="19.5546875" style="22" customWidth="1"/>
    <col min="9" max="16384" width="8.88671875" style="22"/>
  </cols>
  <sheetData>
    <row r="1" spans="1:8" x14ac:dyDescent="0.25">
      <c r="A1" s="180" t="s">
        <v>102</v>
      </c>
      <c r="B1" s="181"/>
      <c r="C1" s="181"/>
      <c r="D1" s="181"/>
      <c r="E1" s="181"/>
      <c r="F1" s="181"/>
      <c r="G1" s="181"/>
      <c r="H1" s="181"/>
    </row>
    <row r="2" spans="1:8" x14ac:dyDescent="0.25">
      <c r="A2" s="182" t="str">
        <f>'приложение 7'!A2:J2</f>
        <v>"Обеспечение реализации муниципальной политики в Грязинском муниципальном районе на 2020 - 2027 г.г."</v>
      </c>
      <c r="B2" s="183"/>
      <c r="C2" s="183"/>
      <c r="D2" s="183"/>
      <c r="E2" s="183"/>
      <c r="F2" s="183"/>
      <c r="G2" s="183"/>
      <c r="H2" s="183"/>
    </row>
    <row r="3" spans="1:8" ht="15.6" x14ac:dyDescent="0.25">
      <c r="A3" s="184" t="s">
        <v>95</v>
      </c>
      <c r="B3" s="185"/>
      <c r="C3" s="185"/>
      <c r="D3" s="185"/>
      <c r="E3" s="185"/>
      <c r="F3" s="185"/>
      <c r="G3" s="185"/>
      <c r="H3" s="185"/>
    </row>
    <row r="4" spans="1:8" x14ac:dyDescent="0.25">
      <c r="A4" s="179" t="s">
        <v>21</v>
      </c>
      <c r="B4" s="179" t="s">
        <v>96</v>
      </c>
      <c r="C4" s="179" t="s">
        <v>1</v>
      </c>
      <c r="D4" s="179" t="s">
        <v>97</v>
      </c>
      <c r="E4" s="179" t="s">
        <v>98</v>
      </c>
      <c r="F4" s="179"/>
      <c r="G4" s="179"/>
      <c r="H4" s="179" t="s">
        <v>99</v>
      </c>
    </row>
    <row r="5" spans="1:8" ht="30" customHeight="1" x14ac:dyDescent="0.25">
      <c r="A5" s="179"/>
      <c r="B5" s="179"/>
      <c r="C5" s="179"/>
      <c r="D5" s="179"/>
      <c r="E5" s="186" t="s">
        <v>100</v>
      </c>
      <c r="F5" s="179" t="s">
        <v>153</v>
      </c>
      <c r="G5" s="179"/>
      <c r="H5" s="179"/>
    </row>
    <row r="6" spans="1:8" ht="30" customHeight="1" x14ac:dyDescent="0.25">
      <c r="A6" s="179"/>
      <c r="B6" s="179"/>
      <c r="C6" s="179"/>
      <c r="D6" s="179"/>
      <c r="E6" s="186"/>
      <c r="F6" s="96" t="s">
        <v>101</v>
      </c>
      <c r="G6" s="96" t="s">
        <v>90</v>
      </c>
      <c r="H6" s="179"/>
    </row>
    <row r="7" spans="1:8" s="102" customFormat="1" ht="12" x14ac:dyDescent="0.25">
      <c r="A7" s="101">
        <v>1</v>
      </c>
      <c r="B7" s="101">
        <v>2</v>
      </c>
      <c r="C7" s="101">
        <v>3</v>
      </c>
      <c r="D7" s="101">
        <v>4</v>
      </c>
      <c r="E7" s="101">
        <v>5</v>
      </c>
      <c r="F7" s="101">
        <v>6</v>
      </c>
      <c r="G7" s="101">
        <v>7</v>
      </c>
      <c r="H7" s="101">
        <v>8</v>
      </c>
    </row>
    <row r="8" spans="1:8" ht="66" x14ac:dyDescent="0.25">
      <c r="A8" s="104">
        <v>1</v>
      </c>
      <c r="B8" s="99" t="s">
        <v>146</v>
      </c>
      <c r="C8" s="99" t="s">
        <v>128</v>
      </c>
      <c r="D8" s="97" t="s">
        <v>129</v>
      </c>
      <c r="E8" s="103" t="s">
        <v>130</v>
      </c>
      <c r="F8" s="103" t="s">
        <v>130</v>
      </c>
      <c r="G8" s="103" t="s">
        <v>130</v>
      </c>
      <c r="H8" s="99" t="s">
        <v>143</v>
      </c>
    </row>
    <row r="9" spans="1:8" ht="79.2" x14ac:dyDescent="0.25">
      <c r="A9" s="104">
        <f>A8+1</f>
        <v>2</v>
      </c>
      <c r="B9" s="99" t="s">
        <v>103</v>
      </c>
      <c r="C9" s="99" t="s">
        <v>128</v>
      </c>
      <c r="D9" s="105" t="s">
        <v>112</v>
      </c>
      <c r="E9" s="104">
        <v>100</v>
      </c>
      <c r="F9" s="104">
        <v>100</v>
      </c>
      <c r="G9" s="104">
        <v>100</v>
      </c>
      <c r="H9" s="99" t="s">
        <v>144</v>
      </c>
    </row>
    <row r="10" spans="1:8" ht="66" x14ac:dyDescent="0.25">
      <c r="A10" s="104">
        <f t="shared" ref="A10:A32" si="0">A9+1</f>
        <v>3</v>
      </c>
      <c r="B10" s="99" t="s">
        <v>104</v>
      </c>
      <c r="C10" s="99" t="s">
        <v>128</v>
      </c>
      <c r="D10" s="105" t="s">
        <v>112</v>
      </c>
      <c r="E10" s="104">
        <v>55</v>
      </c>
      <c r="F10" s="104">
        <v>61</v>
      </c>
      <c r="G10" s="104">
        <v>61</v>
      </c>
      <c r="H10" s="99" t="s">
        <v>165</v>
      </c>
    </row>
    <row r="11" spans="1:8" ht="66" x14ac:dyDescent="0.25">
      <c r="A11" s="104">
        <f t="shared" si="0"/>
        <v>4</v>
      </c>
      <c r="B11" s="99" t="s">
        <v>105</v>
      </c>
      <c r="C11" s="99" t="s">
        <v>128</v>
      </c>
      <c r="D11" s="105" t="s">
        <v>131</v>
      </c>
      <c r="E11" s="104">
        <v>68</v>
      </c>
      <c r="F11" s="104">
        <v>46</v>
      </c>
      <c r="G11" s="104">
        <v>35</v>
      </c>
      <c r="H11" s="99" t="s">
        <v>166</v>
      </c>
    </row>
    <row r="12" spans="1:8" ht="52.8" x14ac:dyDescent="0.25">
      <c r="A12" s="104">
        <f t="shared" si="0"/>
        <v>5</v>
      </c>
      <c r="B12" s="99" t="s">
        <v>106</v>
      </c>
      <c r="C12" s="99" t="s">
        <v>128</v>
      </c>
      <c r="D12" s="105" t="s">
        <v>112</v>
      </c>
      <c r="E12" s="104">
        <v>63</v>
      </c>
      <c r="F12" s="104">
        <v>47</v>
      </c>
      <c r="G12" s="104">
        <v>47</v>
      </c>
      <c r="H12" s="99" t="s">
        <v>143</v>
      </c>
    </row>
    <row r="13" spans="1:8" ht="132.6" customHeight="1" x14ac:dyDescent="0.25">
      <c r="A13" s="104">
        <f t="shared" si="0"/>
        <v>6</v>
      </c>
      <c r="B13" s="99" t="s">
        <v>107</v>
      </c>
      <c r="C13" s="99" t="s">
        <v>128</v>
      </c>
      <c r="D13" s="105" t="s">
        <v>112</v>
      </c>
      <c r="E13" s="104">
        <v>100</v>
      </c>
      <c r="F13" s="104">
        <v>100</v>
      </c>
      <c r="G13" s="104">
        <v>100</v>
      </c>
      <c r="H13" s="99" t="s">
        <v>165</v>
      </c>
    </row>
    <row r="14" spans="1:8" ht="52.8" x14ac:dyDescent="0.25">
      <c r="A14" s="104">
        <f t="shared" si="0"/>
        <v>7</v>
      </c>
      <c r="B14" s="99" t="s">
        <v>108</v>
      </c>
      <c r="C14" s="99" t="s">
        <v>128</v>
      </c>
      <c r="D14" s="105" t="s">
        <v>132</v>
      </c>
      <c r="E14" s="104">
        <v>45.9</v>
      </c>
      <c r="F14" s="104">
        <v>55</v>
      </c>
      <c r="G14" s="104">
        <v>36.299999999999997</v>
      </c>
      <c r="H14" s="99" t="s">
        <v>167</v>
      </c>
    </row>
    <row r="15" spans="1:8" ht="66" x14ac:dyDescent="0.25">
      <c r="A15" s="104">
        <f t="shared" si="0"/>
        <v>8</v>
      </c>
      <c r="B15" s="99" t="s">
        <v>109</v>
      </c>
      <c r="C15" s="99" t="s">
        <v>128</v>
      </c>
      <c r="D15" s="105" t="s">
        <v>112</v>
      </c>
      <c r="E15" s="104">
        <v>32.299999999999997</v>
      </c>
      <c r="F15" s="104">
        <v>40</v>
      </c>
      <c r="G15" s="104">
        <v>32.299999999999997</v>
      </c>
      <c r="H15" s="99" t="s">
        <v>145</v>
      </c>
    </row>
    <row r="16" spans="1:8" ht="52.8" x14ac:dyDescent="0.25">
      <c r="A16" s="104">
        <f t="shared" si="0"/>
        <v>9</v>
      </c>
      <c r="B16" s="99" t="s">
        <v>110</v>
      </c>
      <c r="C16" s="99" t="s">
        <v>128</v>
      </c>
      <c r="D16" s="105" t="s">
        <v>133</v>
      </c>
      <c r="E16" s="104">
        <v>287</v>
      </c>
      <c r="F16" s="104">
        <v>317</v>
      </c>
      <c r="G16" s="104">
        <v>356</v>
      </c>
      <c r="H16" s="99" t="s">
        <v>165</v>
      </c>
    </row>
    <row r="17" spans="1:8" ht="52.8" x14ac:dyDescent="0.25">
      <c r="A17" s="104">
        <f t="shared" si="0"/>
        <v>10</v>
      </c>
      <c r="B17" s="99" t="s">
        <v>111</v>
      </c>
      <c r="C17" s="99" t="s">
        <v>128</v>
      </c>
      <c r="D17" s="105" t="s">
        <v>112</v>
      </c>
      <c r="E17" s="104">
        <v>100</v>
      </c>
      <c r="F17" s="104">
        <v>100</v>
      </c>
      <c r="G17" s="104">
        <v>100</v>
      </c>
      <c r="H17" s="99" t="s">
        <v>165</v>
      </c>
    </row>
    <row r="18" spans="1:8" ht="39.6" x14ac:dyDescent="0.25">
      <c r="A18" s="104">
        <f t="shared" si="0"/>
        <v>11</v>
      </c>
      <c r="B18" s="99" t="s">
        <v>113</v>
      </c>
      <c r="C18" s="99" t="s">
        <v>12</v>
      </c>
      <c r="D18" s="105" t="s">
        <v>133</v>
      </c>
      <c r="E18" s="104">
        <v>49781</v>
      </c>
      <c r="F18" s="104">
        <v>49200</v>
      </c>
      <c r="G18" s="104">
        <v>50500</v>
      </c>
      <c r="H18" s="99" t="s">
        <v>168</v>
      </c>
    </row>
    <row r="19" spans="1:8" ht="52.8" x14ac:dyDescent="0.25">
      <c r="A19" s="104">
        <f t="shared" si="0"/>
        <v>12</v>
      </c>
      <c r="B19" s="99" t="s">
        <v>114</v>
      </c>
      <c r="C19" s="99" t="s">
        <v>12</v>
      </c>
      <c r="D19" s="105" t="s">
        <v>133</v>
      </c>
      <c r="E19" s="104">
        <v>888</v>
      </c>
      <c r="F19" s="104">
        <v>1100</v>
      </c>
      <c r="G19" s="104">
        <v>1318</v>
      </c>
      <c r="H19" s="99" t="s">
        <v>169</v>
      </c>
    </row>
    <row r="20" spans="1:8" ht="52.8" x14ac:dyDescent="0.25">
      <c r="A20" s="104">
        <f t="shared" si="0"/>
        <v>13</v>
      </c>
      <c r="B20" s="99" t="s">
        <v>115</v>
      </c>
      <c r="C20" s="104" t="s">
        <v>12</v>
      </c>
      <c r="D20" s="105" t="s">
        <v>133</v>
      </c>
      <c r="E20" s="104">
        <v>2</v>
      </c>
      <c r="F20" s="104">
        <v>20</v>
      </c>
      <c r="G20" s="104">
        <v>32</v>
      </c>
      <c r="H20" s="99" t="s">
        <v>170</v>
      </c>
    </row>
    <row r="21" spans="1:8" ht="39.6" x14ac:dyDescent="0.25">
      <c r="A21" s="104">
        <f t="shared" si="0"/>
        <v>14</v>
      </c>
      <c r="B21" s="99" t="s">
        <v>116</v>
      </c>
      <c r="C21" s="104" t="s">
        <v>13</v>
      </c>
      <c r="D21" s="105" t="s">
        <v>133</v>
      </c>
      <c r="E21" s="104">
        <v>2165</v>
      </c>
      <c r="F21" s="104">
        <v>2688</v>
      </c>
      <c r="G21" s="104">
        <v>895</v>
      </c>
      <c r="H21" s="99" t="s">
        <v>171</v>
      </c>
    </row>
    <row r="22" spans="1:8" ht="39.6" x14ac:dyDescent="0.25">
      <c r="A22" s="104">
        <f t="shared" si="0"/>
        <v>15</v>
      </c>
      <c r="B22" s="99" t="s">
        <v>117</v>
      </c>
      <c r="C22" s="104" t="s">
        <v>13</v>
      </c>
      <c r="D22" s="105" t="s">
        <v>133</v>
      </c>
      <c r="E22" s="104">
        <v>2680</v>
      </c>
      <c r="F22" s="104">
        <v>4412</v>
      </c>
      <c r="G22" s="104">
        <v>3422</v>
      </c>
      <c r="H22" s="99" t="s">
        <v>172</v>
      </c>
    </row>
    <row r="23" spans="1:8" ht="52.8" x14ac:dyDescent="0.25">
      <c r="A23" s="104">
        <f t="shared" si="0"/>
        <v>16</v>
      </c>
      <c r="B23" s="99" t="s">
        <v>118</v>
      </c>
      <c r="C23" s="99" t="s">
        <v>128</v>
      </c>
      <c r="D23" s="105" t="s">
        <v>133</v>
      </c>
      <c r="E23" s="104">
        <v>640</v>
      </c>
      <c r="F23" s="104">
        <v>900</v>
      </c>
      <c r="G23" s="104">
        <v>728</v>
      </c>
      <c r="H23" s="99" t="s">
        <v>173</v>
      </c>
    </row>
    <row r="24" spans="1:8" ht="52.8" x14ac:dyDescent="0.25">
      <c r="A24" s="104">
        <f t="shared" si="0"/>
        <v>17</v>
      </c>
      <c r="B24" s="99" t="s">
        <v>119</v>
      </c>
      <c r="C24" s="99" t="s">
        <v>128</v>
      </c>
      <c r="D24" s="105" t="s">
        <v>112</v>
      </c>
      <c r="E24" s="104">
        <v>100</v>
      </c>
      <c r="F24" s="104">
        <v>100</v>
      </c>
      <c r="G24" s="104">
        <v>100</v>
      </c>
      <c r="H24" s="99" t="s">
        <v>165</v>
      </c>
    </row>
    <row r="25" spans="1:8" ht="39.6" x14ac:dyDescent="0.25">
      <c r="A25" s="104">
        <f t="shared" si="0"/>
        <v>18</v>
      </c>
      <c r="B25" s="99" t="s">
        <v>120</v>
      </c>
      <c r="C25" s="99" t="s">
        <v>128</v>
      </c>
      <c r="D25" s="105" t="s">
        <v>134</v>
      </c>
      <c r="E25" s="104">
        <v>83</v>
      </c>
      <c r="F25" s="104">
        <v>120</v>
      </c>
      <c r="G25" s="104">
        <v>176</v>
      </c>
      <c r="H25" s="99" t="s">
        <v>174</v>
      </c>
    </row>
    <row r="26" spans="1:8" ht="52.8" x14ac:dyDescent="0.25">
      <c r="A26" s="104">
        <f t="shared" si="0"/>
        <v>19</v>
      </c>
      <c r="B26" s="99" t="s">
        <v>121</v>
      </c>
      <c r="C26" s="99" t="s">
        <v>128</v>
      </c>
      <c r="D26" s="105" t="s">
        <v>112</v>
      </c>
      <c r="E26" s="104">
        <v>45</v>
      </c>
      <c r="F26" s="104">
        <v>70</v>
      </c>
      <c r="G26" s="104">
        <v>73</v>
      </c>
      <c r="H26" s="99" t="s">
        <v>175</v>
      </c>
    </row>
    <row r="27" spans="1:8" ht="26.4" x14ac:dyDescent="0.25">
      <c r="A27" s="104">
        <f t="shared" si="0"/>
        <v>20</v>
      </c>
      <c r="B27" s="99" t="s">
        <v>122</v>
      </c>
      <c r="C27" s="99" t="s">
        <v>128</v>
      </c>
      <c r="D27" s="105" t="s">
        <v>135</v>
      </c>
      <c r="E27" s="104">
        <v>930</v>
      </c>
      <c r="F27" s="104">
        <v>873</v>
      </c>
      <c r="G27" s="104">
        <v>1016</v>
      </c>
      <c r="H27" s="99" t="s">
        <v>176</v>
      </c>
    </row>
    <row r="28" spans="1:8" ht="52.8" x14ac:dyDescent="0.25">
      <c r="A28" s="104">
        <f t="shared" si="0"/>
        <v>21</v>
      </c>
      <c r="B28" s="99" t="s">
        <v>123</v>
      </c>
      <c r="C28" s="99" t="s">
        <v>136</v>
      </c>
      <c r="D28" s="105" t="s">
        <v>131</v>
      </c>
      <c r="E28" s="104">
        <v>9754</v>
      </c>
      <c r="F28" s="104">
        <v>4378</v>
      </c>
      <c r="G28" s="104">
        <v>10479</v>
      </c>
      <c r="H28" s="99" t="s">
        <v>177</v>
      </c>
    </row>
    <row r="29" spans="1:8" ht="39.6" x14ac:dyDescent="0.25">
      <c r="A29" s="104">
        <f t="shared" si="0"/>
        <v>22</v>
      </c>
      <c r="B29" s="99" t="s">
        <v>124</v>
      </c>
      <c r="C29" s="99" t="s">
        <v>136</v>
      </c>
      <c r="D29" s="105" t="s">
        <v>133</v>
      </c>
      <c r="E29" s="104">
        <v>115</v>
      </c>
      <c r="F29" s="104">
        <v>110</v>
      </c>
      <c r="G29" s="104">
        <v>128</v>
      </c>
      <c r="H29" s="99" t="s">
        <v>176</v>
      </c>
    </row>
    <row r="30" spans="1:8" ht="52.8" x14ac:dyDescent="0.25">
      <c r="A30" s="104">
        <f t="shared" si="0"/>
        <v>23</v>
      </c>
      <c r="B30" s="99" t="s">
        <v>125</v>
      </c>
      <c r="C30" s="104" t="s">
        <v>137</v>
      </c>
      <c r="D30" s="105" t="s">
        <v>131</v>
      </c>
      <c r="E30" s="104">
        <v>9</v>
      </c>
      <c r="F30" s="104">
        <v>18</v>
      </c>
      <c r="G30" s="104">
        <v>16</v>
      </c>
      <c r="H30" s="99" t="s">
        <v>178</v>
      </c>
    </row>
    <row r="31" spans="1:8" ht="52.8" x14ac:dyDescent="0.25">
      <c r="A31" s="104">
        <f t="shared" si="0"/>
        <v>24</v>
      </c>
      <c r="B31" s="99" t="s">
        <v>126</v>
      </c>
      <c r="C31" s="104" t="s">
        <v>137</v>
      </c>
      <c r="D31" s="105" t="s">
        <v>133</v>
      </c>
      <c r="E31" s="104">
        <v>51</v>
      </c>
      <c r="F31" s="104">
        <v>52</v>
      </c>
      <c r="G31" s="104">
        <v>33</v>
      </c>
      <c r="H31" s="99" t="s">
        <v>179</v>
      </c>
    </row>
    <row r="32" spans="1:8" ht="52.8" x14ac:dyDescent="0.25">
      <c r="A32" s="104">
        <f t="shared" si="0"/>
        <v>25</v>
      </c>
      <c r="B32" s="99" t="s">
        <v>127</v>
      </c>
      <c r="C32" s="104" t="s">
        <v>137</v>
      </c>
      <c r="D32" s="105" t="s">
        <v>133</v>
      </c>
      <c r="E32" s="104">
        <v>5</v>
      </c>
      <c r="F32" s="104">
        <v>14</v>
      </c>
      <c r="G32" s="104">
        <v>10</v>
      </c>
      <c r="H32" s="99" t="s">
        <v>180</v>
      </c>
    </row>
  </sheetData>
  <mergeCells count="11">
    <mergeCell ref="F5:G5"/>
    <mergeCell ref="A1:H1"/>
    <mergeCell ref="A2:H2"/>
    <mergeCell ref="A3:H3"/>
    <mergeCell ref="A4:A6"/>
    <mergeCell ref="B4:B6"/>
    <mergeCell ref="C4:C6"/>
    <mergeCell ref="D4:D6"/>
    <mergeCell ref="E4:G4"/>
    <mergeCell ref="H4:H6"/>
    <mergeCell ref="E5:E6"/>
  </mergeCells>
  <pageMargins left="0" right="0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7</vt:lpstr>
      <vt:lpstr>Приложение 8</vt:lpstr>
      <vt:lpstr>приложение 9</vt:lpstr>
      <vt:lpstr>приложение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glbuh</dc:creator>
  <cp:lastModifiedBy>user</cp:lastModifiedBy>
  <cp:lastPrinted>2025-01-23T11:53:01Z</cp:lastPrinted>
  <dcterms:created xsi:type="dcterms:W3CDTF">2017-05-02T07:15:50Z</dcterms:created>
  <dcterms:modified xsi:type="dcterms:W3CDTF">2025-03-10T07:45:10Z</dcterms:modified>
</cp:coreProperties>
</file>