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0" hidden="1">'приложение 7'!$E$1:$E$46</definedName>
  </definedNames>
  <calcPr calcId="145621"/>
</workbook>
</file>

<file path=xl/calcChain.xml><?xml version="1.0" encoding="utf-8"?>
<calcChain xmlns="http://schemas.openxmlformats.org/spreadsheetml/2006/main">
  <c r="G11" i="3" l="1"/>
  <c r="F11" i="3"/>
  <c r="G17" i="3"/>
  <c r="F17" i="3"/>
  <c r="G12" i="3"/>
  <c r="F12" i="3"/>
  <c r="H14" i="3"/>
  <c r="H15" i="3"/>
  <c r="H20" i="3"/>
  <c r="G29" i="3"/>
  <c r="F29" i="3"/>
  <c r="F28" i="3" l="1"/>
  <c r="H28" i="3" s="1"/>
  <c r="G28" i="3"/>
  <c r="G10" i="3"/>
  <c r="F10" i="3"/>
  <c r="E7" i="4"/>
  <c r="E8" i="4"/>
  <c r="D7" i="4"/>
  <c r="D8" i="4"/>
  <c r="E10" i="4"/>
  <c r="E11" i="4"/>
  <c r="D10" i="4"/>
  <c r="D11" i="4"/>
  <c r="D43" i="4"/>
  <c r="E43" i="4"/>
  <c r="D44" i="4"/>
  <c r="E44" i="4"/>
  <c r="D45" i="4"/>
  <c r="D9" i="4" s="1"/>
  <c r="E45" i="4"/>
  <c r="E9" i="4" s="1"/>
  <c r="D46" i="4"/>
  <c r="E46" i="4"/>
  <c r="D47" i="4"/>
  <c r="E47" i="4"/>
  <c r="E114" i="4"/>
  <c r="D114" i="4"/>
  <c r="E108" i="4"/>
  <c r="D108" i="4"/>
  <c r="E102" i="4"/>
  <c r="D102" i="4"/>
  <c r="E96" i="4"/>
  <c r="D96" i="4"/>
  <c r="E84" i="4"/>
  <c r="D84" i="4"/>
  <c r="E72" i="4"/>
  <c r="D72" i="4"/>
  <c r="D31" i="4"/>
  <c r="E31" i="4"/>
  <c r="D32" i="4"/>
  <c r="E32" i="4"/>
  <c r="D33" i="4"/>
  <c r="E33" i="4"/>
  <c r="D34" i="4"/>
  <c r="E34" i="4"/>
  <c r="D35" i="4"/>
  <c r="E35" i="4"/>
  <c r="D13" i="4"/>
  <c r="E13" i="4"/>
  <c r="D14" i="4"/>
  <c r="E14" i="4"/>
  <c r="D15" i="4"/>
  <c r="E15" i="4"/>
  <c r="D16" i="4"/>
  <c r="E16" i="4"/>
  <c r="D17" i="4"/>
  <c r="E17" i="4"/>
  <c r="H26" i="3"/>
  <c r="G63" i="3"/>
  <c r="F63" i="3"/>
  <c r="H63" i="3" s="1"/>
  <c r="H66" i="3"/>
  <c r="H35" i="3"/>
  <c r="H37" i="3"/>
  <c r="H38" i="3"/>
  <c r="H41" i="3"/>
  <c r="H44" i="3"/>
  <c r="H47" i="3"/>
  <c r="H56" i="3"/>
  <c r="H58" i="3"/>
  <c r="H59" i="3"/>
  <c r="H65" i="3"/>
  <c r="G60" i="3"/>
  <c r="F60" i="3"/>
  <c r="G57" i="3"/>
  <c r="F57" i="3"/>
  <c r="G54" i="3"/>
  <c r="F54" i="3"/>
  <c r="G48" i="3"/>
  <c r="F48" i="3"/>
  <c r="G42" i="3"/>
  <c r="F42" i="3"/>
  <c r="F22" i="3"/>
  <c r="G22" i="3"/>
  <c r="F23" i="3"/>
  <c r="G23" i="3"/>
  <c r="H25" i="2"/>
  <c r="G25" i="2"/>
  <c r="I14" i="2"/>
  <c r="I17" i="2"/>
  <c r="I18" i="2"/>
  <c r="I20" i="2"/>
  <c r="I23" i="2"/>
  <c r="I28" i="2"/>
  <c r="I29" i="2"/>
  <c r="I36" i="2"/>
  <c r="H27" i="2"/>
  <c r="H10" i="2" s="1"/>
  <c r="G27" i="2"/>
  <c r="G10" i="2" s="1"/>
  <c r="H14" i="2"/>
  <c r="G14" i="2"/>
  <c r="H15" i="2"/>
  <c r="I15" i="2" s="1"/>
  <c r="G15" i="2"/>
  <c r="H16" i="2"/>
  <c r="G16" i="2"/>
  <c r="H42" i="3" l="1"/>
  <c r="H54" i="3"/>
  <c r="F7" i="3"/>
  <c r="G7" i="3"/>
  <c r="F8" i="3"/>
  <c r="G8" i="3"/>
  <c r="H57" i="3"/>
  <c r="E90" i="4"/>
  <c r="D90" i="4"/>
  <c r="E78" i="4"/>
  <c r="D78" i="4"/>
  <c r="E66" i="4"/>
  <c r="D66" i="4"/>
  <c r="E60" i="4"/>
  <c r="D60" i="4"/>
  <c r="E54" i="4"/>
  <c r="D54" i="4"/>
  <c r="E48" i="4"/>
  <c r="D48" i="4"/>
  <c r="E36" i="4"/>
  <c r="E30" i="4" s="1"/>
  <c r="D36" i="4"/>
  <c r="D30" i="4" s="1"/>
  <c r="E24" i="4"/>
  <c r="D24" i="4"/>
  <c r="E18" i="4"/>
  <c r="D18" i="4"/>
  <c r="G51" i="3"/>
  <c r="H48" i="3" s="1"/>
  <c r="F51" i="3"/>
  <c r="G45" i="3"/>
  <c r="F45" i="3"/>
  <c r="G39" i="3"/>
  <c r="F39" i="3"/>
  <c r="H39" i="3" s="1"/>
  <c r="G36" i="3"/>
  <c r="F36" i="3"/>
  <c r="G33" i="3"/>
  <c r="F33" i="3"/>
  <c r="H33" i="3" s="1"/>
  <c r="H32" i="3"/>
  <c r="G30" i="3"/>
  <c r="F30" i="3"/>
  <c r="G24" i="3"/>
  <c r="G21" i="3" s="1"/>
  <c r="F24" i="3"/>
  <c r="H23" i="3"/>
  <c r="H19" i="3"/>
  <c r="H16" i="3"/>
  <c r="G9" i="3"/>
  <c r="F9" i="3"/>
  <c r="H36" i="3" l="1"/>
  <c r="H45" i="3"/>
  <c r="G27" i="3"/>
  <c r="G6" i="3" s="1"/>
  <c r="F27" i="3"/>
  <c r="F21" i="3"/>
  <c r="H21" i="3" s="1"/>
  <c r="H24" i="3"/>
  <c r="E42" i="4"/>
  <c r="E6" i="4" s="1"/>
  <c r="D42" i="4"/>
  <c r="D6" i="4" s="1"/>
  <c r="E12" i="4"/>
  <c r="D12" i="4"/>
  <c r="H17" i="3"/>
  <c r="H30" i="3"/>
  <c r="H50" i="3"/>
  <c r="H29" i="3"/>
  <c r="H12" i="3"/>
  <c r="H8" i="3"/>
  <c r="H11" i="3"/>
  <c r="H27" i="3" l="1"/>
  <c r="F6" i="3"/>
  <c r="H9" i="3"/>
  <c r="H6" i="3" l="1"/>
  <c r="H26" i="2"/>
  <c r="H9" i="2" s="1"/>
  <c r="G26" i="2"/>
  <c r="G9" i="2" s="1"/>
  <c r="I25" i="2" l="1"/>
  <c r="H22" i="2"/>
  <c r="G22" i="2"/>
  <c r="H21" i="2"/>
  <c r="I21" i="2" s="1"/>
  <c r="G21" i="2"/>
  <c r="H12" i="2"/>
  <c r="H11" i="2"/>
  <c r="G11" i="2"/>
  <c r="I22" i="2" l="1"/>
  <c r="I11" i="2"/>
  <c r="G13" i="2"/>
  <c r="G12" i="2"/>
  <c r="G24" i="2"/>
  <c r="G8" i="2"/>
  <c r="H24" i="2"/>
  <c r="H13" i="2"/>
  <c r="I13" i="2" s="1"/>
  <c r="H8" i="2"/>
  <c r="I8" i="2" s="1"/>
  <c r="I24" i="2" l="1"/>
  <c r="G7" i="2"/>
  <c r="H7" i="2"/>
  <c r="I7" i="2" s="1"/>
</calcChain>
</file>

<file path=xl/sharedStrings.xml><?xml version="1.0" encoding="utf-8"?>
<sst xmlns="http://schemas.openxmlformats.org/spreadsheetml/2006/main" count="529" uniqueCount="92">
  <si>
    <t>№ п/п</t>
  </si>
  <si>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</si>
  <si>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</si>
  <si>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</si>
  <si>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</si>
  <si>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</si>
  <si>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</si>
  <si>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</si>
  <si>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</si>
  <si>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</si>
  <si>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</si>
  <si>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</si>
  <si>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</si>
  <si>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</si>
  <si>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отдел образования</t>
  </si>
  <si>
    <t>архивный отдел</t>
  </si>
  <si>
    <t>отдел ЗАГС</t>
  </si>
  <si>
    <t>702</t>
  </si>
  <si>
    <t>0113</t>
  </si>
  <si>
    <t>703</t>
  </si>
  <si>
    <t>0106</t>
  </si>
  <si>
    <t>709</t>
  </si>
  <si>
    <t>0709</t>
  </si>
  <si>
    <t>0104</t>
  </si>
  <si>
    <t>1202</t>
  </si>
  <si>
    <t>0420109000</t>
  </si>
  <si>
    <t>всего</t>
  </si>
  <si>
    <t>0430200110</t>
  </si>
  <si>
    <t>0430200120</t>
  </si>
  <si>
    <t>0430385060</t>
  </si>
  <si>
    <t>0430459300</t>
  </si>
  <si>
    <t>0430485020</t>
  </si>
  <si>
    <t>0430585070</t>
  </si>
  <si>
    <t>0430685080</t>
  </si>
  <si>
    <t>0430785270</t>
  </si>
  <si>
    <t>0430885340</t>
  </si>
  <si>
    <t>1001</t>
  </si>
  <si>
    <t>0430901000</t>
  </si>
  <si>
    <t>0431085250</t>
  </si>
  <si>
    <t>0431151340</t>
  </si>
  <si>
    <t>0431380050</t>
  </si>
  <si>
    <t>0431380080</t>
  </si>
  <si>
    <t>Начальник отдела _____________ Помазуева Н. А.</t>
  </si>
  <si>
    <t>Расходы 2018 г.</t>
  </si>
  <si>
    <t>04102S6790</t>
  </si>
  <si>
    <t>0431185180</t>
  </si>
  <si>
    <t>04101S6790</t>
  </si>
  <si>
    <t>0410186790</t>
  </si>
  <si>
    <t>*Указывается причина низкого освоения средств местного бюджета при кассовых расходах менее 95% - по итогам года</t>
  </si>
  <si>
    <t>№ 
п/п</t>
  </si>
  <si>
    <t>Источники ресурсного обеспечения</t>
  </si>
  <si>
    <t>Расходы отчетного периода  2018 года, (тыс.руб.)</t>
  </si>
  <si>
    <t xml:space="preserve"> годовой план</t>
  </si>
  <si>
    <t xml:space="preserve">факт </t>
  </si>
  <si>
    <t>% исполнения</t>
  </si>
  <si>
    <t>Федеральный бюджет</t>
  </si>
  <si>
    <t>Областной бюджет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</si>
  <si>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</si>
  <si>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</si>
  <si>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</si>
  <si>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</si>
  <si>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</si>
  <si>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</si>
  <si>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</si>
  <si>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</si>
  <si>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Обучение муниципальных служащих на курсах повышения квалификации</t>
  </si>
  <si>
    <t>Основное мероприятие 2 подпрограммы 2 
Совершенствование информационного обеспечения муниципальной службы</t>
  </si>
  <si>
    <t>Основное мероприятие 1 подпрограммы 2 
Обеспечение деятельности МАУ "Редакция газеты "Грязинские известия"</t>
  </si>
  <si>
    <t>Основное мероприятие 3 подпрограммы 3 
Расходы на реализацию полномочий в сфере архивного дела</t>
  </si>
  <si>
    <t>Основное мероприятие 2  подпрограммы 3 
Расходы на содержание аппарата управления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</si>
  <si>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</si>
  <si>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</si>
  <si>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</si>
  <si>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Основное мероприятие 7 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</si>
  <si>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Основное мероприятие 8 подпрограммы 3
Расходы на реализацию отдельных государственных полномочий в областе охраны труда</t>
  </si>
  <si>
    <t>Основное мероприятие 9 подпрограммы 3
Расходы на пенсионное обеспечение муниципальных служащих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</si>
  <si>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</si>
  <si>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Основное мероприятие 11 подпрограммы 3
Расходы на реализацию государственных полномочий по обеспечению жильем ветеранов Великой Отечественной войны</t>
  </si>
  <si>
    <t>Основное мероприятие 12 подпрограммы 3
Расходы на реализацию государственных полномочий по обеспечению жильем инвалидов</t>
  </si>
  <si>
    <t>Основное мероприятие 13 подпрограммы 3 
Достижение наилучших значений показателей качества и платежеспособности муниципального района</t>
  </si>
  <si>
    <t>Муниципальная программа Грязинского муниципального района "Обеспечение реализации муниципальной политики в Грязинском муниципальном районе на 2014-2024 г.г."</t>
  </si>
  <si>
    <t>Подпрограмма 1 
Совершенствование муниципальной службы Грязинского муниципального района на 2014-2024 г.г.</t>
  </si>
  <si>
    <t>Подпрограмма 2 
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2014-2024 гг.</t>
  </si>
  <si>
    <t>Подпрограмма 3 "Обеспечение реализации муниципальной политики на 2014-2024 гг."</t>
  </si>
  <si>
    <t xml:space="preserve">Отчет о финансовом обеспечении 
муниципальной программы "Обеспечение реализации муниципальной политики в Грязинском муниципальном районе на 2014-2024 гг." </t>
  </si>
  <si>
    <t>«Обеспечение реализации муниципальной политики в Грязинском муниципальном районе на 2014-2024 гг» 
за счет средств иных источников за 2018 год.</t>
  </si>
  <si>
    <t>«Обеспечение реализации муниципальной политики в Грязинском муниципальном районе на 2014-2024 гг» 
за счет средств всех источников за 2018 год</t>
  </si>
  <si>
    <t xml:space="preserve">Отчет о финансовом обеспечении муниципальной программы </t>
  </si>
  <si>
    <t>04101286790</t>
  </si>
  <si>
    <t>Подпрограмма 3 
Обеспечение реализации муниципальной политики на 2014-2024 гг.</t>
  </si>
  <si>
    <t>Причины низкого освоения  средств  местного бюджета*</t>
  </si>
  <si>
    <t>за счет средств местного бюджета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</si>
</sst>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.5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vertical="justify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distributed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1" applyNumberFormat="1" applyFont="1" applyBorder="1" applyAlignment="1">
      <alignment horizontal="center" vertical="center"/>
    </xf>
    <xf numFmtId="9" fontId="11" fillId="0" borderId="1" xfId="2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vertical="center"/>
    </xf>
    <xf numFmtId="165" fontId="1" fillId="0" borderId="1" xfId="1" applyNumberFormat="1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0" fontId="8" fillId="0" borderId="0" xfId="0" applyFont="1" applyBorder="1" applyAlignment="1"/>
    <xf numFmtId="0" fontId="1" fillId="0" borderId="0" xfId="0" applyFont="1" applyBorder="1"/>
    <xf numFmtId="165" fontId="10" fillId="0" borderId="1" xfId="1" applyNumberFormat="1" applyFont="1" applyBorder="1"/>
    <xf numFmtId="0" fontId="10" fillId="0" borderId="0" xfId="0" applyFont="1" applyBorder="1"/>
    <xf numFmtId="0" fontId="10" fillId="0" borderId="0" xfId="0" applyFont="1"/>
    <xf numFmtId="0" fontId="10" fillId="0" borderId="1" xfId="0" applyFont="1" applyFill="1" applyBorder="1" applyAlignment="1">
      <alignment vertical="center"/>
    </xf>
    <xf numFmtId="165" fontId="11" fillId="0" borderId="1" xfId="1" applyNumberFormat="1" applyFont="1" applyBorder="1"/>
    <xf numFmtId="0" fontId="11" fillId="0" borderId="0" xfId="0" applyFont="1" applyBorder="1"/>
    <xf numFmtId="0" fontId="11" fillId="0" borderId="1" xfId="0" applyFont="1" applyFill="1" applyBorder="1" applyAlignment="1">
      <alignment vertical="center"/>
    </xf>
    <xf numFmtId="165" fontId="1" fillId="0" borderId="1" xfId="1" applyNumberFormat="1" applyFont="1" applyBorder="1"/>
    <xf numFmtId="0" fontId="1" fillId="0" borderId="1" xfId="0" applyFont="1" applyFill="1" applyBorder="1" applyAlignment="1">
      <alignment vertical="center"/>
    </xf>
    <xf numFmtId="166" fontId="1" fillId="0" borderId="1" xfId="1" applyNumberFormat="1" applyFont="1" applyBorder="1"/>
    <xf numFmtId="0" fontId="10" fillId="0" borderId="1" xfId="0" applyFont="1" applyFill="1" applyBorder="1" applyAlignment="1">
      <alignment horizontal="center" vertical="distributed" wrapText="1"/>
    </xf>
    <xf numFmtId="0" fontId="10" fillId="0" borderId="1" xfId="0" applyFont="1" applyBorder="1" applyAlignment="1">
      <alignment vertical="distributed" wrapText="1"/>
    </xf>
    <xf numFmtId="0" fontId="7" fillId="0" borderId="0" xfId="0" applyFont="1"/>
    <xf numFmtId="0" fontId="10" fillId="0" borderId="1" xfId="0" applyFont="1" applyBorder="1" applyAlignment="1">
      <alignment horizontal="center" vertical="distributed" wrapText="1"/>
    </xf>
    <xf numFmtId="0" fontId="10" fillId="0" borderId="2" xfId="0" applyFont="1" applyBorder="1" applyAlignment="1">
      <alignment vertical="distributed" wrapText="1"/>
    </xf>
    <xf numFmtId="0" fontId="11" fillId="0" borderId="1" xfId="0" applyFont="1" applyFill="1" applyBorder="1" applyAlignment="1">
      <alignment horizontal="center" vertical="distributed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distributed" wrapText="1"/>
    </xf>
    <xf numFmtId="0" fontId="18" fillId="0" borderId="0" xfId="0" applyFont="1" applyFill="1"/>
    <xf numFmtId="0" fontId="16" fillId="0" borderId="1" xfId="0" applyFont="1" applyFill="1" applyBorder="1" applyAlignment="1">
      <alignment vertical="justify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justify"/>
    </xf>
    <xf numFmtId="0" fontId="16" fillId="0" borderId="2" xfId="0" applyFont="1" applyFill="1" applyBorder="1" applyAlignment="1">
      <alignment horizontal="left" vertical="justify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9" fontId="15" fillId="0" borderId="1" xfId="2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166" fontId="15" fillId="0" borderId="1" xfId="1" applyNumberFormat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166" fontId="1" fillId="0" borderId="1" xfId="1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16" fontId="13" fillId="0" borderId="2" xfId="0" applyNumberFormat="1" applyFont="1" applyBorder="1" applyAlignment="1">
      <alignment horizontal="left" vertical="top" wrapText="1"/>
    </xf>
    <xf numFmtId="16" fontId="13" fillId="0" borderId="3" xfId="0" applyNumberFormat="1" applyFont="1" applyBorder="1" applyAlignment="1">
      <alignment horizontal="left" vertical="top" wrapText="1"/>
    </xf>
    <xf numFmtId="16" fontId="13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left" vertical="top" wrapText="1"/>
    </xf>
    <xf numFmtId="16" fontId="8" fillId="0" borderId="3" xfId="0" applyNumberFormat="1" applyFont="1" applyBorder="1" applyAlignment="1">
      <alignment horizontal="left" vertical="top" wrapText="1"/>
    </xf>
    <xf numFmtId="16" fontId="8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" fontId="8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4" sqref="A4"/>
    </sheetView>
  </sheetViews>
  <sheetFormatPr defaultRowHeight="14.4" x14ac:dyDescent="0.3"/>
  <cols>
    <col min="1" max="1" width="5.5546875" style="1" customWidth="1"/>
    <col min="2" max="2" width="51.109375" style="1" customWidth="1"/>
    <col min="3" max="3" width="18.88671875" style="1" customWidth="1"/>
    <col min="4" max="4" width="6.109375" style="1" customWidth="1"/>
    <col min="5" max="5" width="7.21875" style="1" customWidth="1"/>
    <col min="6" max="6" width="10.88671875" style="1" customWidth="1"/>
    <col min="7" max="8" width="12.6640625" style="9" bestFit="1" customWidth="1"/>
    <col min="9" max="9" width="8.6640625" style="1" customWidth="1"/>
    <col min="10" max="10" width="17.33203125" style="1" customWidth="1"/>
    <col min="11" max="16384" width="8.88671875" style="1"/>
  </cols>
  <sheetData>
    <row r="1" spans="1:10" x14ac:dyDescent="0.3">
      <c r="A1" s="85" t="s">
        <v>84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3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3">
      <c r="A3" s="86" t="s">
        <v>91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2"/>
    </row>
    <row r="5" spans="1:10" ht="28.2" customHeight="1" x14ac:dyDescent="0.3">
      <c r="A5" s="87" t="s">
        <v>0</v>
      </c>
      <c r="B5" s="87" t="s">
        <v>1</v>
      </c>
      <c r="C5" s="88" t="s">
        <v>2</v>
      </c>
      <c r="D5" s="89" t="s">
        <v>3</v>
      </c>
      <c r="E5" s="89"/>
      <c r="F5" s="89"/>
      <c r="G5" s="90" t="s">
        <v>43</v>
      </c>
      <c r="H5" s="90"/>
      <c r="I5" s="90"/>
      <c r="J5" s="91" t="s">
        <v>90</v>
      </c>
    </row>
    <row r="6" spans="1:10" ht="28.2" customHeight="1" x14ac:dyDescent="0.3">
      <c r="A6" s="87"/>
      <c r="B6" s="87"/>
      <c r="C6" s="88"/>
      <c r="D6" s="14" t="s">
        <v>4</v>
      </c>
      <c r="E6" s="14" t="s">
        <v>5</v>
      </c>
      <c r="F6" s="14" t="s">
        <v>6</v>
      </c>
      <c r="G6" s="10" t="s">
        <v>7</v>
      </c>
      <c r="H6" s="10" t="s">
        <v>8</v>
      </c>
      <c r="I6" s="3" t="s">
        <v>9</v>
      </c>
      <c r="J6" s="92"/>
    </row>
    <row r="7" spans="1:10" s="50" customFormat="1" x14ac:dyDescent="0.3">
      <c r="A7" s="93">
        <v>1</v>
      </c>
      <c r="B7" s="76" t="s">
        <v>80</v>
      </c>
      <c r="C7" s="48" t="s">
        <v>10</v>
      </c>
      <c r="D7" s="26" t="s">
        <v>11</v>
      </c>
      <c r="E7" s="26" t="s">
        <v>11</v>
      </c>
      <c r="F7" s="26" t="s">
        <v>11</v>
      </c>
      <c r="G7" s="65">
        <f>G8+G9+G10+G11+G12</f>
        <v>49008.4</v>
      </c>
      <c r="H7" s="66">
        <f>H8+H9+H10+H11+H12</f>
        <v>49008.4</v>
      </c>
      <c r="I7" s="64">
        <f>H7/G7</f>
        <v>1</v>
      </c>
      <c r="J7" s="49"/>
    </row>
    <row r="8" spans="1:10" s="50" customFormat="1" ht="15" customHeight="1" x14ac:dyDescent="0.3">
      <c r="A8" s="94"/>
      <c r="B8" s="77"/>
      <c r="C8" s="51" t="s">
        <v>12</v>
      </c>
      <c r="D8" s="26" t="s">
        <v>11</v>
      </c>
      <c r="E8" s="26" t="s">
        <v>11</v>
      </c>
      <c r="F8" s="26" t="s">
        <v>11</v>
      </c>
      <c r="G8" s="65">
        <f>G14+G21+G25</f>
        <v>48968.4</v>
      </c>
      <c r="H8" s="66">
        <f>H14+H21+H25</f>
        <v>48968.4</v>
      </c>
      <c r="I8" s="64">
        <f>H8/G8</f>
        <v>1</v>
      </c>
      <c r="J8" s="52"/>
    </row>
    <row r="9" spans="1:10" s="50" customFormat="1" ht="15" customHeight="1" x14ac:dyDescent="0.3">
      <c r="A9" s="94"/>
      <c r="B9" s="77"/>
      <c r="C9" s="51" t="s">
        <v>15</v>
      </c>
      <c r="D9" s="26" t="s">
        <v>11</v>
      </c>
      <c r="E9" s="26" t="s">
        <v>11</v>
      </c>
      <c r="F9" s="26" t="s">
        <v>11</v>
      </c>
      <c r="G9" s="65">
        <f>G26</f>
        <v>0</v>
      </c>
      <c r="H9" s="66">
        <f>H26</f>
        <v>0</v>
      </c>
      <c r="I9" s="64"/>
      <c r="J9" s="52"/>
    </row>
    <row r="10" spans="1:10" s="50" customFormat="1" ht="15" customHeight="1" x14ac:dyDescent="0.3">
      <c r="A10" s="94"/>
      <c r="B10" s="77"/>
      <c r="C10" s="51" t="s">
        <v>16</v>
      </c>
      <c r="D10" s="26" t="s">
        <v>11</v>
      </c>
      <c r="E10" s="26" t="s">
        <v>11</v>
      </c>
      <c r="F10" s="26" t="s">
        <v>11</v>
      </c>
      <c r="G10" s="65">
        <f>G27</f>
        <v>0</v>
      </c>
      <c r="H10" s="66">
        <f>H27</f>
        <v>0</v>
      </c>
      <c r="I10" s="64"/>
      <c r="J10" s="52"/>
    </row>
    <row r="11" spans="1:10" s="50" customFormat="1" ht="27.6" x14ac:dyDescent="0.3">
      <c r="A11" s="94"/>
      <c r="B11" s="77"/>
      <c r="C11" s="51" t="s">
        <v>13</v>
      </c>
      <c r="D11" s="26" t="s">
        <v>11</v>
      </c>
      <c r="E11" s="26" t="s">
        <v>11</v>
      </c>
      <c r="F11" s="26" t="s">
        <v>11</v>
      </c>
      <c r="G11" s="65">
        <f>G15</f>
        <v>40</v>
      </c>
      <c r="H11" s="66">
        <f>H15</f>
        <v>40</v>
      </c>
      <c r="I11" s="64">
        <f t="shared" ref="I11:I36" si="0">H11/G11</f>
        <v>1</v>
      </c>
      <c r="J11" s="52"/>
    </row>
    <row r="12" spans="1:10" s="50" customFormat="1" ht="15.6" customHeight="1" x14ac:dyDescent="0.3">
      <c r="A12" s="95"/>
      <c r="B12" s="78"/>
      <c r="C12" s="51" t="s">
        <v>14</v>
      </c>
      <c r="D12" s="26" t="s">
        <v>11</v>
      </c>
      <c r="E12" s="26" t="s">
        <v>11</v>
      </c>
      <c r="F12" s="26" t="s">
        <v>11</v>
      </c>
      <c r="G12" s="65">
        <f>G16</f>
        <v>0</v>
      </c>
      <c r="H12" s="66">
        <f>H16</f>
        <v>0</v>
      </c>
      <c r="I12" s="64"/>
      <c r="J12" s="52"/>
    </row>
    <row r="13" spans="1:10" s="56" customFormat="1" x14ac:dyDescent="0.3">
      <c r="A13" s="96">
        <v>2</v>
      </c>
      <c r="B13" s="79" t="s">
        <v>81</v>
      </c>
      <c r="C13" s="53" t="s">
        <v>10</v>
      </c>
      <c r="D13" s="54" t="s">
        <v>11</v>
      </c>
      <c r="E13" s="54" t="s">
        <v>11</v>
      </c>
      <c r="F13" s="54" t="s">
        <v>11</v>
      </c>
      <c r="G13" s="67">
        <f>SUM(G14:G16)</f>
        <v>100.8</v>
      </c>
      <c r="H13" s="67">
        <f>SUM(H14:H16)</f>
        <v>100.8</v>
      </c>
      <c r="I13" s="64">
        <f t="shared" si="0"/>
        <v>1</v>
      </c>
      <c r="J13" s="55"/>
    </row>
    <row r="14" spans="1:10" s="56" customFormat="1" ht="14.4" customHeight="1" x14ac:dyDescent="0.3">
      <c r="A14" s="97"/>
      <c r="B14" s="80"/>
      <c r="C14" s="53" t="s">
        <v>12</v>
      </c>
      <c r="D14" s="54" t="s">
        <v>11</v>
      </c>
      <c r="E14" s="54" t="s">
        <v>11</v>
      </c>
      <c r="F14" s="54" t="s">
        <v>11</v>
      </c>
      <c r="G14" s="67">
        <f>G17+G18</f>
        <v>60.8</v>
      </c>
      <c r="H14" s="67">
        <f>H17+H18</f>
        <v>60.8</v>
      </c>
      <c r="I14" s="64">
        <f t="shared" si="0"/>
        <v>1</v>
      </c>
      <c r="J14" s="57"/>
    </row>
    <row r="15" spans="1:10" s="56" customFormat="1" ht="28.8" x14ac:dyDescent="0.3">
      <c r="A15" s="97"/>
      <c r="B15" s="80"/>
      <c r="C15" s="53" t="s">
        <v>13</v>
      </c>
      <c r="D15" s="54" t="s">
        <v>11</v>
      </c>
      <c r="E15" s="54" t="s">
        <v>11</v>
      </c>
      <c r="F15" s="54" t="s">
        <v>11</v>
      </c>
      <c r="G15" s="67">
        <f>G20</f>
        <v>40</v>
      </c>
      <c r="H15" s="67">
        <f>H20</f>
        <v>40</v>
      </c>
      <c r="I15" s="64">
        <f t="shared" si="0"/>
        <v>1</v>
      </c>
      <c r="J15" s="57"/>
    </row>
    <row r="16" spans="1:10" s="56" customFormat="1" ht="16.8" customHeight="1" x14ac:dyDescent="0.3">
      <c r="A16" s="98"/>
      <c r="B16" s="81"/>
      <c r="C16" s="53" t="s">
        <v>14</v>
      </c>
      <c r="D16" s="54" t="s">
        <v>11</v>
      </c>
      <c r="E16" s="54" t="s">
        <v>11</v>
      </c>
      <c r="F16" s="54" t="s">
        <v>11</v>
      </c>
      <c r="G16" s="67">
        <f>G19</f>
        <v>0</v>
      </c>
      <c r="H16" s="67">
        <f>H19</f>
        <v>0</v>
      </c>
      <c r="I16" s="64"/>
      <c r="J16" s="57"/>
    </row>
    <row r="17" spans="1:14" ht="37.799999999999997" x14ac:dyDescent="0.3">
      <c r="A17" s="21">
        <v>3</v>
      </c>
      <c r="B17" s="19" t="s">
        <v>65</v>
      </c>
      <c r="C17" s="13" t="s">
        <v>12</v>
      </c>
      <c r="D17" s="6" t="s">
        <v>17</v>
      </c>
      <c r="E17" s="6" t="s">
        <v>18</v>
      </c>
      <c r="F17" s="6" t="s">
        <v>46</v>
      </c>
      <c r="G17" s="68">
        <v>20</v>
      </c>
      <c r="H17" s="69">
        <v>20</v>
      </c>
      <c r="I17" s="64">
        <f t="shared" si="0"/>
        <v>1</v>
      </c>
      <c r="J17" s="63"/>
    </row>
    <row r="18" spans="1:14" x14ac:dyDescent="0.3">
      <c r="A18" s="99">
        <v>4</v>
      </c>
      <c r="B18" s="84" t="s">
        <v>66</v>
      </c>
      <c r="C18" s="13" t="s">
        <v>12</v>
      </c>
      <c r="D18" s="6" t="s">
        <v>17</v>
      </c>
      <c r="E18" s="6" t="s">
        <v>23</v>
      </c>
      <c r="F18" s="6" t="s">
        <v>44</v>
      </c>
      <c r="G18" s="68">
        <v>40.799999999999997</v>
      </c>
      <c r="H18" s="69">
        <v>40.799999999999997</v>
      </c>
      <c r="I18" s="64">
        <f t="shared" si="0"/>
        <v>1</v>
      </c>
      <c r="J18" s="82"/>
    </row>
    <row r="19" spans="1:14" x14ac:dyDescent="0.3">
      <c r="A19" s="100"/>
      <c r="B19" s="82"/>
      <c r="C19" s="13" t="s">
        <v>14</v>
      </c>
      <c r="D19" s="6" t="s">
        <v>21</v>
      </c>
      <c r="E19" s="6" t="s">
        <v>22</v>
      </c>
      <c r="F19" s="6" t="s">
        <v>44</v>
      </c>
      <c r="G19" s="68">
        <v>0</v>
      </c>
      <c r="H19" s="69">
        <v>0</v>
      </c>
      <c r="I19" s="64"/>
      <c r="J19" s="82"/>
    </row>
    <row r="20" spans="1:14" ht="27.6" x14ac:dyDescent="0.3">
      <c r="A20" s="101"/>
      <c r="B20" s="83"/>
      <c r="C20" s="13" t="s">
        <v>13</v>
      </c>
      <c r="D20" s="6" t="s">
        <v>19</v>
      </c>
      <c r="E20" s="6" t="s">
        <v>20</v>
      </c>
      <c r="F20" s="6" t="s">
        <v>44</v>
      </c>
      <c r="G20" s="68">
        <v>40</v>
      </c>
      <c r="H20" s="69">
        <v>40</v>
      </c>
      <c r="I20" s="64">
        <f t="shared" si="0"/>
        <v>1</v>
      </c>
      <c r="J20" s="83"/>
    </row>
    <row r="21" spans="1:14" s="56" customFormat="1" ht="63" x14ac:dyDescent="0.3">
      <c r="A21" s="58">
        <v>5</v>
      </c>
      <c r="B21" s="61" t="s">
        <v>82</v>
      </c>
      <c r="C21" s="53" t="s">
        <v>12</v>
      </c>
      <c r="D21" s="54" t="s">
        <v>11</v>
      </c>
      <c r="E21" s="54" t="s">
        <v>11</v>
      </c>
      <c r="F21" s="54" t="s">
        <v>11</v>
      </c>
      <c r="G21" s="67">
        <f>G23</f>
        <v>3830</v>
      </c>
      <c r="H21" s="67">
        <f>H23</f>
        <v>3830</v>
      </c>
      <c r="I21" s="64">
        <f t="shared" si="0"/>
        <v>1</v>
      </c>
      <c r="J21" s="105"/>
    </row>
    <row r="22" spans="1:14" ht="20.399999999999999" customHeight="1" x14ac:dyDescent="0.3">
      <c r="A22" s="99">
        <v>6</v>
      </c>
      <c r="B22" s="84" t="s">
        <v>67</v>
      </c>
      <c r="C22" s="13" t="s">
        <v>12</v>
      </c>
      <c r="D22" s="6" t="s">
        <v>11</v>
      </c>
      <c r="E22" s="6" t="s">
        <v>11</v>
      </c>
      <c r="F22" s="6" t="s">
        <v>11</v>
      </c>
      <c r="G22" s="68">
        <f>G23</f>
        <v>3830</v>
      </c>
      <c r="H22" s="69">
        <f>H23</f>
        <v>3830</v>
      </c>
      <c r="I22" s="64">
        <f t="shared" si="0"/>
        <v>1</v>
      </c>
      <c r="J22" s="106"/>
    </row>
    <row r="23" spans="1:14" ht="19.2" customHeight="1" x14ac:dyDescent="0.3">
      <c r="A23" s="101"/>
      <c r="B23" s="108"/>
      <c r="C23" s="13" t="s">
        <v>12</v>
      </c>
      <c r="D23" s="6" t="s">
        <v>17</v>
      </c>
      <c r="E23" s="6" t="s">
        <v>24</v>
      </c>
      <c r="F23" s="6" t="s">
        <v>25</v>
      </c>
      <c r="G23" s="68">
        <v>3830</v>
      </c>
      <c r="H23" s="69">
        <v>3830</v>
      </c>
      <c r="I23" s="64">
        <f t="shared" si="0"/>
        <v>1</v>
      </c>
      <c r="J23" s="107"/>
    </row>
    <row r="24" spans="1:14" s="56" customFormat="1" x14ac:dyDescent="0.3">
      <c r="A24" s="113">
        <v>7</v>
      </c>
      <c r="B24" s="79" t="s">
        <v>83</v>
      </c>
      <c r="C24" s="53" t="s">
        <v>26</v>
      </c>
      <c r="D24" s="54" t="s">
        <v>11</v>
      </c>
      <c r="E24" s="54" t="s">
        <v>11</v>
      </c>
      <c r="F24" s="54" t="s">
        <v>11</v>
      </c>
      <c r="G24" s="67">
        <f>SUM(G25:G27)</f>
        <v>45077.599999999999</v>
      </c>
      <c r="H24" s="67">
        <f>SUM(H25:H27)</f>
        <v>45077.599999999999</v>
      </c>
      <c r="I24" s="64">
        <f t="shared" si="0"/>
        <v>1</v>
      </c>
      <c r="J24" s="59"/>
    </row>
    <row r="25" spans="1:14" s="56" customFormat="1" ht="16.8" customHeight="1" x14ac:dyDescent="0.3">
      <c r="A25" s="114"/>
      <c r="B25" s="109"/>
      <c r="C25" s="53" t="s">
        <v>12</v>
      </c>
      <c r="D25" s="54" t="s">
        <v>11</v>
      </c>
      <c r="E25" s="54" t="s">
        <v>11</v>
      </c>
      <c r="F25" s="54" t="s">
        <v>11</v>
      </c>
      <c r="G25" s="67">
        <f>G28+G29+G32+G33+G34+G35+G36+G37+G38+G39+G40+G41</f>
        <v>45077.599999999999</v>
      </c>
      <c r="H25" s="67">
        <f>H28+H29+H32+H33+H34+H35+H36+H37+H38+H39+H40+H41</f>
        <v>45077.599999999999</v>
      </c>
      <c r="I25" s="64">
        <f t="shared" si="0"/>
        <v>1</v>
      </c>
      <c r="J25" s="60"/>
    </row>
    <row r="26" spans="1:14" s="56" customFormat="1" ht="14.4" customHeight="1" x14ac:dyDescent="0.3">
      <c r="A26" s="114"/>
      <c r="B26" s="109"/>
      <c r="C26" s="53" t="s">
        <v>15</v>
      </c>
      <c r="D26" s="54" t="s">
        <v>11</v>
      </c>
      <c r="E26" s="54" t="s">
        <v>11</v>
      </c>
      <c r="F26" s="54" t="s">
        <v>11</v>
      </c>
      <c r="G26" s="67">
        <f>G30+G42</f>
        <v>0</v>
      </c>
      <c r="H26" s="67">
        <f>H30+H42</f>
        <v>0</v>
      </c>
      <c r="I26" s="64"/>
      <c r="J26" s="60"/>
    </row>
    <row r="27" spans="1:14" s="56" customFormat="1" ht="15.6" customHeight="1" x14ac:dyDescent="0.3">
      <c r="A27" s="115"/>
      <c r="B27" s="110"/>
      <c r="C27" s="53" t="s">
        <v>16</v>
      </c>
      <c r="D27" s="54" t="s">
        <v>11</v>
      </c>
      <c r="E27" s="54" t="s">
        <v>11</v>
      </c>
      <c r="F27" s="54" t="s">
        <v>11</v>
      </c>
      <c r="G27" s="67">
        <f>G31+G43</f>
        <v>0</v>
      </c>
      <c r="H27" s="67">
        <f>H31+H43</f>
        <v>0</v>
      </c>
      <c r="I27" s="64"/>
      <c r="J27" s="59"/>
    </row>
    <row r="28" spans="1:14" ht="15" customHeight="1" x14ac:dyDescent="0.3">
      <c r="A28" s="102">
        <v>8</v>
      </c>
      <c r="B28" s="111" t="s">
        <v>69</v>
      </c>
      <c r="C28" s="91" t="s">
        <v>12</v>
      </c>
      <c r="D28" s="6" t="s">
        <v>17</v>
      </c>
      <c r="E28" s="6" t="s">
        <v>23</v>
      </c>
      <c r="F28" s="6" t="s">
        <v>27</v>
      </c>
      <c r="G28" s="68">
        <v>34037.4</v>
      </c>
      <c r="H28" s="69">
        <v>34037.4</v>
      </c>
      <c r="I28" s="64">
        <f t="shared" si="0"/>
        <v>1</v>
      </c>
      <c r="J28" s="7"/>
      <c r="M28" s="15"/>
      <c r="N28" s="15"/>
    </row>
    <row r="29" spans="1:14" x14ac:dyDescent="0.3">
      <c r="A29" s="104"/>
      <c r="B29" s="112"/>
      <c r="C29" s="92"/>
      <c r="D29" s="6" t="s">
        <v>17</v>
      </c>
      <c r="E29" s="6" t="s">
        <v>23</v>
      </c>
      <c r="F29" s="6" t="s">
        <v>28</v>
      </c>
      <c r="G29" s="68">
        <v>6867</v>
      </c>
      <c r="H29" s="69">
        <v>6867</v>
      </c>
      <c r="I29" s="64">
        <f t="shared" si="0"/>
        <v>1</v>
      </c>
      <c r="J29" s="11"/>
    </row>
    <row r="30" spans="1:14" ht="25.2" x14ac:dyDescent="0.3">
      <c r="A30" s="5">
        <v>9</v>
      </c>
      <c r="B30" s="62" t="s">
        <v>68</v>
      </c>
      <c r="C30" s="13" t="s">
        <v>15</v>
      </c>
      <c r="D30" s="54" t="s">
        <v>11</v>
      </c>
      <c r="E30" s="54" t="s">
        <v>11</v>
      </c>
      <c r="F30" s="54" t="s">
        <v>11</v>
      </c>
      <c r="G30" s="70"/>
      <c r="H30" s="71"/>
      <c r="I30" s="64"/>
      <c r="J30" s="8"/>
    </row>
    <row r="31" spans="1:14" ht="37.799999999999997" x14ac:dyDescent="0.3">
      <c r="A31" s="18">
        <v>10</v>
      </c>
      <c r="B31" s="19" t="s">
        <v>70</v>
      </c>
      <c r="C31" s="20" t="s">
        <v>16</v>
      </c>
      <c r="D31" s="54" t="s">
        <v>11</v>
      </c>
      <c r="E31" s="54" t="s">
        <v>11</v>
      </c>
      <c r="F31" s="54" t="s">
        <v>11</v>
      </c>
      <c r="G31" s="70"/>
      <c r="H31" s="71"/>
      <c r="I31" s="64"/>
      <c r="J31" s="8"/>
    </row>
    <row r="32" spans="1:14" ht="50.4" x14ac:dyDescent="0.3">
      <c r="A32" s="5">
        <v>11</v>
      </c>
      <c r="B32" s="16" t="s">
        <v>71</v>
      </c>
      <c r="C32" s="13" t="s">
        <v>12</v>
      </c>
      <c r="D32" s="54" t="s">
        <v>11</v>
      </c>
      <c r="E32" s="54" t="s">
        <v>11</v>
      </c>
      <c r="F32" s="54" t="s">
        <v>11</v>
      </c>
      <c r="G32" s="70"/>
      <c r="H32" s="71"/>
      <c r="I32" s="64"/>
      <c r="J32" s="16"/>
    </row>
    <row r="33" spans="1:10" ht="50.4" x14ac:dyDescent="0.3">
      <c r="A33" s="5">
        <v>12</v>
      </c>
      <c r="B33" s="16" t="s">
        <v>72</v>
      </c>
      <c r="C33" s="13" t="s">
        <v>12</v>
      </c>
      <c r="D33" s="54" t="s">
        <v>11</v>
      </c>
      <c r="E33" s="54" t="s">
        <v>11</v>
      </c>
      <c r="F33" s="54" t="s">
        <v>11</v>
      </c>
      <c r="G33" s="70"/>
      <c r="H33" s="71"/>
      <c r="I33" s="64"/>
      <c r="J33" s="16"/>
    </row>
    <row r="34" spans="1:10" ht="63" x14ac:dyDescent="0.3">
      <c r="A34" s="5">
        <v>13</v>
      </c>
      <c r="B34" s="16" t="s">
        <v>73</v>
      </c>
      <c r="C34" s="13" t="s">
        <v>12</v>
      </c>
      <c r="D34" s="54" t="s">
        <v>11</v>
      </c>
      <c r="E34" s="54" t="s">
        <v>11</v>
      </c>
      <c r="F34" s="54" t="s">
        <v>11</v>
      </c>
      <c r="G34" s="70"/>
      <c r="H34" s="71"/>
      <c r="I34" s="64"/>
      <c r="J34" s="8"/>
    </row>
    <row r="35" spans="1:10" ht="37.799999999999997" x14ac:dyDescent="0.3">
      <c r="A35" s="5">
        <v>14</v>
      </c>
      <c r="B35" s="16" t="s">
        <v>74</v>
      </c>
      <c r="C35" s="13" t="s">
        <v>12</v>
      </c>
      <c r="D35" s="54" t="s">
        <v>11</v>
      </c>
      <c r="E35" s="54" t="s">
        <v>11</v>
      </c>
      <c r="F35" s="54" t="s">
        <v>11</v>
      </c>
      <c r="G35" s="70"/>
      <c r="H35" s="71"/>
      <c r="I35" s="64"/>
      <c r="J35" s="8"/>
    </row>
    <row r="36" spans="1:10" ht="25.2" x14ac:dyDescent="0.3">
      <c r="A36" s="5">
        <v>15</v>
      </c>
      <c r="B36" s="62" t="s">
        <v>75</v>
      </c>
      <c r="C36" s="13" t="s">
        <v>12</v>
      </c>
      <c r="D36" s="6" t="s">
        <v>17</v>
      </c>
      <c r="E36" s="6" t="s">
        <v>36</v>
      </c>
      <c r="F36" s="6" t="s">
        <v>37</v>
      </c>
      <c r="G36" s="70">
        <v>4173.2</v>
      </c>
      <c r="H36" s="71">
        <v>4173.2</v>
      </c>
      <c r="I36" s="64">
        <f t="shared" si="0"/>
        <v>1</v>
      </c>
      <c r="J36" s="8"/>
    </row>
    <row r="37" spans="1:10" ht="52.2" customHeight="1" x14ac:dyDescent="0.3">
      <c r="A37" s="5">
        <v>16</v>
      </c>
      <c r="B37" s="16" t="s">
        <v>76</v>
      </c>
      <c r="C37" s="13" t="s">
        <v>12</v>
      </c>
      <c r="D37" s="54" t="s">
        <v>11</v>
      </c>
      <c r="E37" s="54" t="s">
        <v>11</v>
      </c>
      <c r="F37" s="54" t="s">
        <v>11</v>
      </c>
      <c r="G37" s="70"/>
      <c r="H37" s="71"/>
      <c r="I37" s="72"/>
      <c r="J37" s="8"/>
    </row>
    <row r="38" spans="1:10" ht="37.200000000000003" customHeight="1" x14ac:dyDescent="0.3">
      <c r="A38" s="18">
        <v>17</v>
      </c>
      <c r="B38" s="19" t="s">
        <v>77</v>
      </c>
      <c r="C38" s="13" t="s">
        <v>12</v>
      </c>
      <c r="D38" s="54" t="s">
        <v>11</v>
      </c>
      <c r="E38" s="54" t="s">
        <v>11</v>
      </c>
      <c r="F38" s="54" t="s">
        <v>11</v>
      </c>
      <c r="G38" s="70"/>
      <c r="H38" s="71"/>
      <c r="I38" s="72"/>
      <c r="J38" s="8"/>
    </row>
    <row r="39" spans="1:10" ht="42.6" customHeight="1" x14ac:dyDescent="0.3">
      <c r="A39" s="5">
        <v>18</v>
      </c>
      <c r="B39" s="16" t="s">
        <v>78</v>
      </c>
      <c r="C39" s="13" t="s">
        <v>12</v>
      </c>
      <c r="D39" s="54" t="s">
        <v>11</v>
      </c>
      <c r="E39" s="54" t="s">
        <v>11</v>
      </c>
      <c r="F39" s="54" t="s">
        <v>11</v>
      </c>
      <c r="G39" s="70"/>
      <c r="H39" s="71"/>
      <c r="I39" s="72"/>
      <c r="J39" s="8"/>
    </row>
    <row r="40" spans="1:10" ht="15.6" customHeight="1" x14ac:dyDescent="0.3">
      <c r="A40" s="102">
        <v>19</v>
      </c>
      <c r="B40" s="84" t="s">
        <v>79</v>
      </c>
      <c r="C40" s="13" t="s">
        <v>12</v>
      </c>
      <c r="D40" s="54" t="s">
        <v>11</v>
      </c>
      <c r="E40" s="54" t="s">
        <v>11</v>
      </c>
      <c r="F40" s="54" t="s">
        <v>11</v>
      </c>
      <c r="G40" s="70"/>
      <c r="H40" s="71"/>
      <c r="I40" s="72"/>
      <c r="J40" s="8"/>
    </row>
    <row r="41" spans="1:10" ht="15.6" customHeight="1" x14ac:dyDescent="0.3">
      <c r="A41" s="103"/>
      <c r="B41" s="82"/>
      <c r="C41" s="13" t="s">
        <v>12</v>
      </c>
      <c r="D41" s="54" t="s">
        <v>11</v>
      </c>
      <c r="E41" s="54" t="s">
        <v>11</v>
      </c>
      <c r="F41" s="54" t="s">
        <v>11</v>
      </c>
      <c r="G41" s="70"/>
      <c r="H41" s="71"/>
      <c r="I41" s="72"/>
      <c r="J41" s="8"/>
    </row>
    <row r="42" spans="1:10" x14ac:dyDescent="0.3">
      <c r="A42" s="103"/>
      <c r="B42" s="82"/>
      <c r="C42" s="13" t="s">
        <v>15</v>
      </c>
      <c r="D42" s="54" t="s">
        <v>11</v>
      </c>
      <c r="E42" s="54" t="s">
        <v>11</v>
      </c>
      <c r="F42" s="54" t="s">
        <v>11</v>
      </c>
      <c r="G42" s="70"/>
      <c r="H42" s="71"/>
      <c r="I42" s="72"/>
      <c r="J42" s="8"/>
    </row>
    <row r="43" spans="1:10" ht="17.399999999999999" customHeight="1" x14ac:dyDescent="0.3">
      <c r="A43" s="104"/>
      <c r="B43" s="83"/>
      <c r="C43" s="13" t="s">
        <v>16</v>
      </c>
      <c r="D43" s="54" t="s">
        <v>11</v>
      </c>
      <c r="E43" s="54" t="s">
        <v>11</v>
      </c>
      <c r="F43" s="54" t="s">
        <v>11</v>
      </c>
      <c r="G43" s="70"/>
      <c r="H43" s="71"/>
      <c r="I43" s="72"/>
      <c r="J43" s="8"/>
    </row>
    <row r="44" spans="1:10" x14ac:dyDescent="0.3">
      <c r="B44" s="17" t="s">
        <v>48</v>
      </c>
    </row>
    <row r="45" spans="1:10" ht="31.8" customHeight="1" x14ac:dyDescent="0.3">
      <c r="B45" s="4" t="s">
        <v>42</v>
      </c>
    </row>
    <row r="46" spans="1:10" x14ac:dyDescent="0.3">
      <c r="B46" s="4"/>
    </row>
  </sheetData>
  <mergeCells count="25">
    <mergeCell ref="A40:A43"/>
    <mergeCell ref="B40:B43"/>
    <mergeCell ref="J21:J23"/>
    <mergeCell ref="B22:B23"/>
    <mergeCell ref="B24:B27"/>
    <mergeCell ref="B28:B29"/>
    <mergeCell ref="C28:C29"/>
    <mergeCell ref="A24:A27"/>
    <mergeCell ref="A28:A29"/>
    <mergeCell ref="A22:A23"/>
    <mergeCell ref="B7:B12"/>
    <mergeCell ref="B13:B16"/>
    <mergeCell ref="J18:J20"/>
    <mergeCell ref="B18:B20"/>
    <mergeCell ref="A1:J2"/>
    <mergeCell ref="A3:J3"/>
    <mergeCell ref="A5:A6"/>
    <mergeCell ref="B5:B6"/>
    <mergeCell ref="C5:C6"/>
    <mergeCell ref="D5:F5"/>
    <mergeCell ref="G5:I5"/>
    <mergeCell ref="J5:J6"/>
    <mergeCell ref="A7:A12"/>
    <mergeCell ref="A13:A16"/>
    <mergeCell ref="A18:A20"/>
  </mergeCells>
  <pageMargins left="0.70866141732283472" right="0" top="0.7480314960629921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7" workbookViewId="0">
      <selection activeCell="L23" sqref="L23"/>
    </sheetView>
  </sheetViews>
  <sheetFormatPr defaultRowHeight="13.8" x14ac:dyDescent="0.25"/>
  <cols>
    <col min="1" max="1" width="3.77734375" style="2" bestFit="1" customWidth="1"/>
    <col min="2" max="2" width="54.109375" style="2" customWidth="1"/>
    <col min="3" max="3" width="22.6640625" style="2" customWidth="1"/>
    <col min="4" max="4" width="7.5546875" style="2" customWidth="1"/>
    <col min="5" max="5" width="12.44140625" style="2" customWidth="1"/>
    <col min="6" max="6" width="12.109375" style="2" customWidth="1"/>
    <col min="7" max="7" width="11.77734375" style="2" customWidth="1"/>
    <col min="8" max="254" width="8.88671875" style="2"/>
    <col min="255" max="255" width="3.77734375" style="2" bestFit="1" customWidth="1"/>
    <col min="256" max="256" width="54.109375" style="2" customWidth="1"/>
    <col min="257" max="257" width="22.6640625" style="2" customWidth="1"/>
    <col min="258" max="258" width="8.88671875" style="2"/>
    <col min="259" max="259" width="11.21875" style="2" customWidth="1"/>
    <col min="260" max="261" width="10.77734375" style="2" bestFit="1" customWidth="1"/>
    <col min="262" max="510" width="8.88671875" style="2"/>
    <col min="511" max="511" width="3.77734375" style="2" bestFit="1" customWidth="1"/>
    <col min="512" max="512" width="54.109375" style="2" customWidth="1"/>
    <col min="513" max="513" width="22.6640625" style="2" customWidth="1"/>
    <col min="514" max="514" width="8.88671875" style="2"/>
    <col min="515" max="515" width="11.21875" style="2" customWidth="1"/>
    <col min="516" max="517" width="10.77734375" style="2" bestFit="1" customWidth="1"/>
    <col min="518" max="766" width="8.88671875" style="2"/>
    <col min="767" max="767" width="3.77734375" style="2" bestFit="1" customWidth="1"/>
    <col min="768" max="768" width="54.109375" style="2" customWidth="1"/>
    <col min="769" max="769" width="22.6640625" style="2" customWidth="1"/>
    <col min="770" max="770" width="8.88671875" style="2"/>
    <col min="771" max="771" width="11.21875" style="2" customWidth="1"/>
    <col min="772" max="773" width="10.77734375" style="2" bestFit="1" customWidth="1"/>
    <col min="774" max="1022" width="8.88671875" style="2"/>
    <col min="1023" max="1023" width="3.77734375" style="2" bestFit="1" customWidth="1"/>
    <col min="1024" max="1024" width="54.109375" style="2" customWidth="1"/>
    <col min="1025" max="1025" width="22.6640625" style="2" customWidth="1"/>
    <col min="1026" max="1026" width="8.88671875" style="2"/>
    <col min="1027" max="1027" width="11.21875" style="2" customWidth="1"/>
    <col min="1028" max="1029" width="10.77734375" style="2" bestFit="1" customWidth="1"/>
    <col min="1030" max="1278" width="8.88671875" style="2"/>
    <col min="1279" max="1279" width="3.77734375" style="2" bestFit="1" customWidth="1"/>
    <col min="1280" max="1280" width="54.109375" style="2" customWidth="1"/>
    <col min="1281" max="1281" width="22.6640625" style="2" customWidth="1"/>
    <col min="1282" max="1282" width="8.88671875" style="2"/>
    <col min="1283" max="1283" width="11.21875" style="2" customWidth="1"/>
    <col min="1284" max="1285" width="10.77734375" style="2" bestFit="1" customWidth="1"/>
    <col min="1286" max="1534" width="8.88671875" style="2"/>
    <col min="1535" max="1535" width="3.77734375" style="2" bestFit="1" customWidth="1"/>
    <col min="1536" max="1536" width="54.109375" style="2" customWidth="1"/>
    <col min="1537" max="1537" width="22.6640625" style="2" customWidth="1"/>
    <col min="1538" max="1538" width="8.88671875" style="2"/>
    <col min="1539" max="1539" width="11.21875" style="2" customWidth="1"/>
    <col min="1540" max="1541" width="10.77734375" style="2" bestFit="1" customWidth="1"/>
    <col min="1542" max="1790" width="8.88671875" style="2"/>
    <col min="1791" max="1791" width="3.77734375" style="2" bestFit="1" customWidth="1"/>
    <col min="1792" max="1792" width="54.109375" style="2" customWidth="1"/>
    <col min="1793" max="1793" width="22.6640625" style="2" customWidth="1"/>
    <col min="1794" max="1794" width="8.88671875" style="2"/>
    <col min="1795" max="1795" width="11.21875" style="2" customWidth="1"/>
    <col min="1796" max="1797" width="10.77734375" style="2" bestFit="1" customWidth="1"/>
    <col min="1798" max="2046" width="8.88671875" style="2"/>
    <col min="2047" max="2047" width="3.77734375" style="2" bestFit="1" customWidth="1"/>
    <col min="2048" max="2048" width="54.109375" style="2" customWidth="1"/>
    <col min="2049" max="2049" width="22.6640625" style="2" customWidth="1"/>
    <col min="2050" max="2050" width="8.88671875" style="2"/>
    <col min="2051" max="2051" width="11.21875" style="2" customWidth="1"/>
    <col min="2052" max="2053" width="10.77734375" style="2" bestFit="1" customWidth="1"/>
    <col min="2054" max="2302" width="8.88671875" style="2"/>
    <col min="2303" max="2303" width="3.77734375" style="2" bestFit="1" customWidth="1"/>
    <col min="2304" max="2304" width="54.109375" style="2" customWidth="1"/>
    <col min="2305" max="2305" width="22.6640625" style="2" customWidth="1"/>
    <col min="2306" max="2306" width="8.88671875" style="2"/>
    <col min="2307" max="2307" width="11.21875" style="2" customWidth="1"/>
    <col min="2308" max="2309" width="10.77734375" style="2" bestFit="1" customWidth="1"/>
    <col min="2310" max="2558" width="8.88671875" style="2"/>
    <col min="2559" max="2559" width="3.77734375" style="2" bestFit="1" customWidth="1"/>
    <col min="2560" max="2560" width="54.109375" style="2" customWidth="1"/>
    <col min="2561" max="2561" width="22.6640625" style="2" customWidth="1"/>
    <col min="2562" max="2562" width="8.88671875" style="2"/>
    <col min="2563" max="2563" width="11.21875" style="2" customWidth="1"/>
    <col min="2564" max="2565" width="10.77734375" style="2" bestFit="1" customWidth="1"/>
    <col min="2566" max="2814" width="8.88671875" style="2"/>
    <col min="2815" max="2815" width="3.77734375" style="2" bestFit="1" customWidth="1"/>
    <col min="2816" max="2816" width="54.109375" style="2" customWidth="1"/>
    <col min="2817" max="2817" width="22.6640625" style="2" customWidth="1"/>
    <col min="2818" max="2818" width="8.88671875" style="2"/>
    <col min="2819" max="2819" width="11.21875" style="2" customWidth="1"/>
    <col min="2820" max="2821" width="10.77734375" style="2" bestFit="1" customWidth="1"/>
    <col min="2822" max="3070" width="8.88671875" style="2"/>
    <col min="3071" max="3071" width="3.77734375" style="2" bestFit="1" customWidth="1"/>
    <col min="3072" max="3072" width="54.109375" style="2" customWidth="1"/>
    <col min="3073" max="3073" width="22.6640625" style="2" customWidth="1"/>
    <col min="3074" max="3074" width="8.88671875" style="2"/>
    <col min="3075" max="3075" width="11.21875" style="2" customWidth="1"/>
    <col min="3076" max="3077" width="10.77734375" style="2" bestFit="1" customWidth="1"/>
    <col min="3078" max="3326" width="8.88671875" style="2"/>
    <col min="3327" max="3327" width="3.77734375" style="2" bestFit="1" customWidth="1"/>
    <col min="3328" max="3328" width="54.109375" style="2" customWidth="1"/>
    <col min="3329" max="3329" width="22.6640625" style="2" customWidth="1"/>
    <col min="3330" max="3330" width="8.88671875" style="2"/>
    <col min="3331" max="3331" width="11.21875" style="2" customWidth="1"/>
    <col min="3332" max="3333" width="10.77734375" style="2" bestFit="1" customWidth="1"/>
    <col min="3334" max="3582" width="8.88671875" style="2"/>
    <col min="3583" max="3583" width="3.77734375" style="2" bestFit="1" customWidth="1"/>
    <col min="3584" max="3584" width="54.109375" style="2" customWidth="1"/>
    <col min="3585" max="3585" width="22.6640625" style="2" customWidth="1"/>
    <col min="3586" max="3586" width="8.88671875" style="2"/>
    <col min="3587" max="3587" width="11.21875" style="2" customWidth="1"/>
    <col min="3588" max="3589" width="10.77734375" style="2" bestFit="1" customWidth="1"/>
    <col min="3590" max="3838" width="8.88671875" style="2"/>
    <col min="3839" max="3839" width="3.77734375" style="2" bestFit="1" customWidth="1"/>
    <col min="3840" max="3840" width="54.109375" style="2" customWidth="1"/>
    <col min="3841" max="3841" width="22.6640625" style="2" customWidth="1"/>
    <col min="3842" max="3842" width="8.88671875" style="2"/>
    <col min="3843" max="3843" width="11.21875" style="2" customWidth="1"/>
    <col min="3844" max="3845" width="10.77734375" style="2" bestFit="1" customWidth="1"/>
    <col min="3846" max="4094" width="8.88671875" style="2"/>
    <col min="4095" max="4095" width="3.77734375" style="2" bestFit="1" customWidth="1"/>
    <col min="4096" max="4096" width="54.109375" style="2" customWidth="1"/>
    <col min="4097" max="4097" width="22.6640625" style="2" customWidth="1"/>
    <col min="4098" max="4098" width="8.88671875" style="2"/>
    <col min="4099" max="4099" width="11.21875" style="2" customWidth="1"/>
    <col min="4100" max="4101" width="10.77734375" style="2" bestFit="1" customWidth="1"/>
    <col min="4102" max="4350" width="8.88671875" style="2"/>
    <col min="4351" max="4351" width="3.77734375" style="2" bestFit="1" customWidth="1"/>
    <col min="4352" max="4352" width="54.109375" style="2" customWidth="1"/>
    <col min="4353" max="4353" width="22.6640625" style="2" customWidth="1"/>
    <col min="4354" max="4354" width="8.88671875" style="2"/>
    <col min="4355" max="4355" width="11.21875" style="2" customWidth="1"/>
    <col min="4356" max="4357" width="10.77734375" style="2" bestFit="1" customWidth="1"/>
    <col min="4358" max="4606" width="8.88671875" style="2"/>
    <col min="4607" max="4607" width="3.77734375" style="2" bestFit="1" customWidth="1"/>
    <col min="4608" max="4608" width="54.109375" style="2" customWidth="1"/>
    <col min="4609" max="4609" width="22.6640625" style="2" customWidth="1"/>
    <col min="4610" max="4610" width="8.88671875" style="2"/>
    <col min="4611" max="4611" width="11.21875" style="2" customWidth="1"/>
    <col min="4612" max="4613" width="10.77734375" style="2" bestFit="1" customWidth="1"/>
    <col min="4614" max="4862" width="8.88671875" style="2"/>
    <col min="4863" max="4863" width="3.77734375" style="2" bestFit="1" customWidth="1"/>
    <col min="4864" max="4864" width="54.109375" style="2" customWidth="1"/>
    <col min="4865" max="4865" width="22.6640625" style="2" customWidth="1"/>
    <col min="4866" max="4866" width="8.88671875" style="2"/>
    <col min="4867" max="4867" width="11.21875" style="2" customWidth="1"/>
    <col min="4868" max="4869" width="10.77734375" style="2" bestFit="1" customWidth="1"/>
    <col min="4870" max="5118" width="8.88671875" style="2"/>
    <col min="5119" max="5119" width="3.77734375" style="2" bestFit="1" customWidth="1"/>
    <col min="5120" max="5120" width="54.109375" style="2" customWidth="1"/>
    <col min="5121" max="5121" width="22.6640625" style="2" customWidth="1"/>
    <col min="5122" max="5122" width="8.88671875" style="2"/>
    <col min="5123" max="5123" width="11.21875" style="2" customWidth="1"/>
    <col min="5124" max="5125" width="10.77734375" style="2" bestFit="1" customWidth="1"/>
    <col min="5126" max="5374" width="8.88671875" style="2"/>
    <col min="5375" max="5375" width="3.77734375" style="2" bestFit="1" customWidth="1"/>
    <col min="5376" max="5376" width="54.109375" style="2" customWidth="1"/>
    <col min="5377" max="5377" width="22.6640625" style="2" customWidth="1"/>
    <col min="5378" max="5378" width="8.88671875" style="2"/>
    <col min="5379" max="5379" width="11.21875" style="2" customWidth="1"/>
    <col min="5380" max="5381" width="10.77734375" style="2" bestFit="1" customWidth="1"/>
    <col min="5382" max="5630" width="8.88671875" style="2"/>
    <col min="5631" max="5631" width="3.77734375" style="2" bestFit="1" customWidth="1"/>
    <col min="5632" max="5632" width="54.109375" style="2" customWidth="1"/>
    <col min="5633" max="5633" width="22.6640625" style="2" customWidth="1"/>
    <col min="5634" max="5634" width="8.88671875" style="2"/>
    <col min="5635" max="5635" width="11.21875" style="2" customWidth="1"/>
    <col min="5636" max="5637" width="10.77734375" style="2" bestFit="1" customWidth="1"/>
    <col min="5638" max="5886" width="8.88671875" style="2"/>
    <col min="5887" max="5887" width="3.77734375" style="2" bestFit="1" customWidth="1"/>
    <col min="5888" max="5888" width="54.109375" style="2" customWidth="1"/>
    <col min="5889" max="5889" width="22.6640625" style="2" customWidth="1"/>
    <col min="5890" max="5890" width="8.88671875" style="2"/>
    <col min="5891" max="5891" width="11.21875" style="2" customWidth="1"/>
    <col min="5892" max="5893" width="10.77734375" style="2" bestFit="1" customWidth="1"/>
    <col min="5894" max="6142" width="8.88671875" style="2"/>
    <col min="6143" max="6143" width="3.77734375" style="2" bestFit="1" customWidth="1"/>
    <col min="6144" max="6144" width="54.109375" style="2" customWidth="1"/>
    <col min="6145" max="6145" width="22.6640625" style="2" customWidth="1"/>
    <col min="6146" max="6146" width="8.88671875" style="2"/>
    <col min="6147" max="6147" width="11.21875" style="2" customWidth="1"/>
    <col min="6148" max="6149" width="10.77734375" style="2" bestFit="1" customWidth="1"/>
    <col min="6150" max="6398" width="8.88671875" style="2"/>
    <col min="6399" max="6399" width="3.77734375" style="2" bestFit="1" customWidth="1"/>
    <col min="6400" max="6400" width="54.109375" style="2" customWidth="1"/>
    <col min="6401" max="6401" width="22.6640625" style="2" customWidth="1"/>
    <col min="6402" max="6402" width="8.88671875" style="2"/>
    <col min="6403" max="6403" width="11.21875" style="2" customWidth="1"/>
    <col min="6404" max="6405" width="10.77734375" style="2" bestFit="1" customWidth="1"/>
    <col min="6406" max="6654" width="8.88671875" style="2"/>
    <col min="6655" max="6655" width="3.77734375" style="2" bestFit="1" customWidth="1"/>
    <col min="6656" max="6656" width="54.109375" style="2" customWidth="1"/>
    <col min="6657" max="6657" width="22.6640625" style="2" customWidth="1"/>
    <col min="6658" max="6658" width="8.88671875" style="2"/>
    <col min="6659" max="6659" width="11.21875" style="2" customWidth="1"/>
    <col min="6660" max="6661" width="10.77734375" style="2" bestFit="1" customWidth="1"/>
    <col min="6662" max="6910" width="8.88671875" style="2"/>
    <col min="6911" max="6911" width="3.77734375" style="2" bestFit="1" customWidth="1"/>
    <col min="6912" max="6912" width="54.109375" style="2" customWidth="1"/>
    <col min="6913" max="6913" width="22.6640625" style="2" customWidth="1"/>
    <col min="6914" max="6914" width="8.88671875" style="2"/>
    <col min="6915" max="6915" width="11.21875" style="2" customWidth="1"/>
    <col min="6916" max="6917" width="10.77734375" style="2" bestFit="1" customWidth="1"/>
    <col min="6918" max="7166" width="8.88671875" style="2"/>
    <col min="7167" max="7167" width="3.77734375" style="2" bestFit="1" customWidth="1"/>
    <col min="7168" max="7168" width="54.109375" style="2" customWidth="1"/>
    <col min="7169" max="7169" width="22.6640625" style="2" customWidth="1"/>
    <col min="7170" max="7170" width="8.88671875" style="2"/>
    <col min="7171" max="7171" width="11.21875" style="2" customWidth="1"/>
    <col min="7172" max="7173" width="10.77734375" style="2" bestFit="1" customWidth="1"/>
    <col min="7174" max="7422" width="8.88671875" style="2"/>
    <col min="7423" max="7423" width="3.77734375" style="2" bestFit="1" customWidth="1"/>
    <col min="7424" max="7424" width="54.109375" style="2" customWidth="1"/>
    <col min="7425" max="7425" width="22.6640625" style="2" customWidth="1"/>
    <col min="7426" max="7426" width="8.88671875" style="2"/>
    <col min="7427" max="7427" width="11.21875" style="2" customWidth="1"/>
    <col min="7428" max="7429" width="10.77734375" style="2" bestFit="1" customWidth="1"/>
    <col min="7430" max="7678" width="8.88671875" style="2"/>
    <col min="7679" max="7679" width="3.77734375" style="2" bestFit="1" customWidth="1"/>
    <col min="7680" max="7680" width="54.109375" style="2" customWidth="1"/>
    <col min="7681" max="7681" width="22.6640625" style="2" customWidth="1"/>
    <col min="7682" max="7682" width="8.88671875" style="2"/>
    <col min="7683" max="7683" width="11.21875" style="2" customWidth="1"/>
    <col min="7684" max="7685" width="10.77734375" style="2" bestFit="1" customWidth="1"/>
    <col min="7686" max="7934" width="8.88671875" style="2"/>
    <col min="7935" max="7935" width="3.77734375" style="2" bestFit="1" customWidth="1"/>
    <col min="7936" max="7936" width="54.109375" style="2" customWidth="1"/>
    <col min="7937" max="7937" width="22.6640625" style="2" customWidth="1"/>
    <col min="7938" max="7938" width="8.88671875" style="2"/>
    <col min="7939" max="7939" width="11.21875" style="2" customWidth="1"/>
    <col min="7940" max="7941" width="10.77734375" style="2" bestFit="1" customWidth="1"/>
    <col min="7942" max="8190" width="8.88671875" style="2"/>
    <col min="8191" max="8191" width="3.77734375" style="2" bestFit="1" customWidth="1"/>
    <col min="8192" max="8192" width="54.109375" style="2" customWidth="1"/>
    <col min="8193" max="8193" width="22.6640625" style="2" customWidth="1"/>
    <col min="8194" max="8194" width="8.88671875" style="2"/>
    <col min="8195" max="8195" width="11.21875" style="2" customWidth="1"/>
    <col min="8196" max="8197" width="10.77734375" style="2" bestFit="1" customWidth="1"/>
    <col min="8198" max="8446" width="8.88671875" style="2"/>
    <col min="8447" max="8447" width="3.77734375" style="2" bestFit="1" customWidth="1"/>
    <col min="8448" max="8448" width="54.109375" style="2" customWidth="1"/>
    <col min="8449" max="8449" width="22.6640625" style="2" customWidth="1"/>
    <col min="8450" max="8450" width="8.88671875" style="2"/>
    <col min="8451" max="8451" width="11.21875" style="2" customWidth="1"/>
    <col min="8452" max="8453" width="10.77734375" style="2" bestFit="1" customWidth="1"/>
    <col min="8454" max="8702" width="8.88671875" style="2"/>
    <col min="8703" max="8703" width="3.77734375" style="2" bestFit="1" customWidth="1"/>
    <col min="8704" max="8704" width="54.109375" style="2" customWidth="1"/>
    <col min="8705" max="8705" width="22.6640625" style="2" customWidth="1"/>
    <col min="8706" max="8706" width="8.88671875" style="2"/>
    <col min="8707" max="8707" width="11.21875" style="2" customWidth="1"/>
    <col min="8708" max="8709" width="10.77734375" style="2" bestFit="1" customWidth="1"/>
    <col min="8710" max="8958" width="8.88671875" style="2"/>
    <col min="8959" max="8959" width="3.77734375" style="2" bestFit="1" customWidth="1"/>
    <col min="8960" max="8960" width="54.109375" style="2" customWidth="1"/>
    <col min="8961" max="8961" width="22.6640625" style="2" customWidth="1"/>
    <col min="8962" max="8962" width="8.88671875" style="2"/>
    <col min="8963" max="8963" width="11.21875" style="2" customWidth="1"/>
    <col min="8964" max="8965" width="10.77734375" style="2" bestFit="1" customWidth="1"/>
    <col min="8966" max="9214" width="8.88671875" style="2"/>
    <col min="9215" max="9215" width="3.77734375" style="2" bestFit="1" customWidth="1"/>
    <col min="9216" max="9216" width="54.109375" style="2" customWidth="1"/>
    <col min="9217" max="9217" width="22.6640625" style="2" customWidth="1"/>
    <col min="9218" max="9218" width="8.88671875" style="2"/>
    <col min="9219" max="9219" width="11.21875" style="2" customWidth="1"/>
    <col min="9220" max="9221" width="10.77734375" style="2" bestFit="1" customWidth="1"/>
    <col min="9222" max="9470" width="8.88671875" style="2"/>
    <col min="9471" max="9471" width="3.77734375" style="2" bestFit="1" customWidth="1"/>
    <col min="9472" max="9472" width="54.109375" style="2" customWidth="1"/>
    <col min="9473" max="9473" width="22.6640625" style="2" customWidth="1"/>
    <col min="9474" max="9474" width="8.88671875" style="2"/>
    <col min="9475" max="9475" width="11.21875" style="2" customWidth="1"/>
    <col min="9476" max="9477" width="10.77734375" style="2" bestFit="1" customWidth="1"/>
    <col min="9478" max="9726" width="8.88671875" style="2"/>
    <col min="9727" max="9727" width="3.77734375" style="2" bestFit="1" customWidth="1"/>
    <col min="9728" max="9728" width="54.109375" style="2" customWidth="1"/>
    <col min="9729" max="9729" width="22.6640625" style="2" customWidth="1"/>
    <col min="9730" max="9730" width="8.88671875" style="2"/>
    <col min="9731" max="9731" width="11.21875" style="2" customWidth="1"/>
    <col min="9732" max="9733" width="10.77734375" style="2" bestFit="1" customWidth="1"/>
    <col min="9734" max="9982" width="8.88671875" style="2"/>
    <col min="9983" max="9983" width="3.77734375" style="2" bestFit="1" customWidth="1"/>
    <col min="9984" max="9984" width="54.109375" style="2" customWidth="1"/>
    <col min="9985" max="9985" width="22.6640625" style="2" customWidth="1"/>
    <col min="9986" max="9986" width="8.88671875" style="2"/>
    <col min="9987" max="9987" width="11.21875" style="2" customWidth="1"/>
    <col min="9988" max="9989" width="10.77734375" style="2" bestFit="1" customWidth="1"/>
    <col min="9990" max="10238" width="8.88671875" style="2"/>
    <col min="10239" max="10239" width="3.77734375" style="2" bestFit="1" customWidth="1"/>
    <col min="10240" max="10240" width="54.109375" style="2" customWidth="1"/>
    <col min="10241" max="10241" width="22.6640625" style="2" customWidth="1"/>
    <col min="10242" max="10242" width="8.88671875" style="2"/>
    <col min="10243" max="10243" width="11.21875" style="2" customWidth="1"/>
    <col min="10244" max="10245" width="10.77734375" style="2" bestFit="1" customWidth="1"/>
    <col min="10246" max="10494" width="8.88671875" style="2"/>
    <col min="10495" max="10495" width="3.77734375" style="2" bestFit="1" customWidth="1"/>
    <col min="10496" max="10496" width="54.109375" style="2" customWidth="1"/>
    <col min="10497" max="10497" width="22.6640625" style="2" customWidth="1"/>
    <col min="10498" max="10498" width="8.88671875" style="2"/>
    <col min="10499" max="10499" width="11.21875" style="2" customWidth="1"/>
    <col min="10500" max="10501" width="10.77734375" style="2" bestFit="1" customWidth="1"/>
    <col min="10502" max="10750" width="8.88671875" style="2"/>
    <col min="10751" max="10751" width="3.77734375" style="2" bestFit="1" customWidth="1"/>
    <col min="10752" max="10752" width="54.109375" style="2" customWidth="1"/>
    <col min="10753" max="10753" width="22.6640625" style="2" customWidth="1"/>
    <col min="10754" max="10754" width="8.88671875" style="2"/>
    <col min="10755" max="10755" width="11.21875" style="2" customWidth="1"/>
    <col min="10756" max="10757" width="10.77734375" style="2" bestFit="1" customWidth="1"/>
    <col min="10758" max="11006" width="8.88671875" style="2"/>
    <col min="11007" max="11007" width="3.77734375" style="2" bestFit="1" customWidth="1"/>
    <col min="11008" max="11008" width="54.109375" style="2" customWidth="1"/>
    <col min="11009" max="11009" width="22.6640625" style="2" customWidth="1"/>
    <col min="11010" max="11010" width="8.88671875" style="2"/>
    <col min="11011" max="11011" width="11.21875" style="2" customWidth="1"/>
    <col min="11012" max="11013" width="10.77734375" style="2" bestFit="1" customWidth="1"/>
    <col min="11014" max="11262" width="8.88671875" style="2"/>
    <col min="11263" max="11263" width="3.77734375" style="2" bestFit="1" customWidth="1"/>
    <col min="11264" max="11264" width="54.109375" style="2" customWidth="1"/>
    <col min="11265" max="11265" width="22.6640625" style="2" customWidth="1"/>
    <col min="11266" max="11266" width="8.88671875" style="2"/>
    <col min="11267" max="11267" width="11.21875" style="2" customWidth="1"/>
    <col min="11268" max="11269" width="10.77734375" style="2" bestFit="1" customWidth="1"/>
    <col min="11270" max="11518" width="8.88671875" style="2"/>
    <col min="11519" max="11519" width="3.77734375" style="2" bestFit="1" customWidth="1"/>
    <col min="11520" max="11520" width="54.109375" style="2" customWidth="1"/>
    <col min="11521" max="11521" width="22.6640625" style="2" customWidth="1"/>
    <col min="11522" max="11522" width="8.88671875" style="2"/>
    <col min="11523" max="11523" width="11.21875" style="2" customWidth="1"/>
    <col min="11524" max="11525" width="10.77734375" style="2" bestFit="1" customWidth="1"/>
    <col min="11526" max="11774" width="8.88671875" style="2"/>
    <col min="11775" max="11775" width="3.77734375" style="2" bestFit="1" customWidth="1"/>
    <col min="11776" max="11776" width="54.109375" style="2" customWidth="1"/>
    <col min="11777" max="11777" width="22.6640625" style="2" customWidth="1"/>
    <col min="11778" max="11778" width="8.88671875" style="2"/>
    <col min="11779" max="11779" width="11.21875" style="2" customWidth="1"/>
    <col min="11780" max="11781" width="10.77734375" style="2" bestFit="1" customWidth="1"/>
    <col min="11782" max="12030" width="8.88671875" style="2"/>
    <col min="12031" max="12031" width="3.77734375" style="2" bestFit="1" customWidth="1"/>
    <col min="12032" max="12032" width="54.109375" style="2" customWidth="1"/>
    <col min="12033" max="12033" width="22.6640625" style="2" customWidth="1"/>
    <col min="12034" max="12034" width="8.88671875" style="2"/>
    <col min="12035" max="12035" width="11.21875" style="2" customWidth="1"/>
    <col min="12036" max="12037" width="10.77734375" style="2" bestFit="1" customWidth="1"/>
    <col min="12038" max="12286" width="8.88671875" style="2"/>
    <col min="12287" max="12287" width="3.77734375" style="2" bestFit="1" customWidth="1"/>
    <col min="12288" max="12288" width="54.109375" style="2" customWidth="1"/>
    <col min="12289" max="12289" width="22.6640625" style="2" customWidth="1"/>
    <col min="12290" max="12290" width="8.88671875" style="2"/>
    <col min="12291" max="12291" width="11.21875" style="2" customWidth="1"/>
    <col min="12292" max="12293" width="10.77734375" style="2" bestFit="1" customWidth="1"/>
    <col min="12294" max="12542" width="8.88671875" style="2"/>
    <col min="12543" max="12543" width="3.77734375" style="2" bestFit="1" customWidth="1"/>
    <col min="12544" max="12544" width="54.109375" style="2" customWidth="1"/>
    <col min="12545" max="12545" width="22.6640625" style="2" customWidth="1"/>
    <col min="12546" max="12546" width="8.88671875" style="2"/>
    <col min="12547" max="12547" width="11.21875" style="2" customWidth="1"/>
    <col min="12548" max="12549" width="10.77734375" style="2" bestFit="1" customWidth="1"/>
    <col min="12550" max="12798" width="8.88671875" style="2"/>
    <col min="12799" max="12799" width="3.77734375" style="2" bestFit="1" customWidth="1"/>
    <col min="12800" max="12800" width="54.109375" style="2" customWidth="1"/>
    <col min="12801" max="12801" width="22.6640625" style="2" customWidth="1"/>
    <col min="12802" max="12802" width="8.88671875" style="2"/>
    <col min="12803" max="12803" width="11.21875" style="2" customWidth="1"/>
    <col min="12804" max="12805" width="10.77734375" style="2" bestFit="1" customWidth="1"/>
    <col min="12806" max="13054" width="8.88671875" style="2"/>
    <col min="13055" max="13055" width="3.77734375" style="2" bestFit="1" customWidth="1"/>
    <col min="13056" max="13056" width="54.109375" style="2" customWidth="1"/>
    <col min="13057" max="13057" width="22.6640625" style="2" customWidth="1"/>
    <col min="13058" max="13058" width="8.88671875" style="2"/>
    <col min="13059" max="13059" width="11.21875" style="2" customWidth="1"/>
    <col min="13060" max="13061" width="10.77734375" style="2" bestFit="1" customWidth="1"/>
    <col min="13062" max="13310" width="8.88671875" style="2"/>
    <col min="13311" max="13311" width="3.77734375" style="2" bestFit="1" customWidth="1"/>
    <col min="13312" max="13312" width="54.109375" style="2" customWidth="1"/>
    <col min="13313" max="13313" width="22.6640625" style="2" customWidth="1"/>
    <col min="13314" max="13314" width="8.88671875" style="2"/>
    <col min="13315" max="13315" width="11.21875" style="2" customWidth="1"/>
    <col min="13316" max="13317" width="10.77734375" style="2" bestFit="1" customWidth="1"/>
    <col min="13318" max="13566" width="8.88671875" style="2"/>
    <col min="13567" max="13567" width="3.77734375" style="2" bestFit="1" customWidth="1"/>
    <col min="13568" max="13568" width="54.109375" style="2" customWidth="1"/>
    <col min="13569" max="13569" width="22.6640625" style="2" customWidth="1"/>
    <col min="13570" max="13570" width="8.88671875" style="2"/>
    <col min="13571" max="13571" width="11.21875" style="2" customWidth="1"/>
    <col min="13572" max="13573" width="10.77734375" style="2" bestFit="1" customWidth="1"/>
    <col min="13574" max="13822" width="8.88671875" style="2"/>
    <col min="13823" max="13823" width="3.77734375" style="2" bestFit="1" customWidth="1"/>
    <col min="13824" max="13824" width="54.109375" style="2" customWidth="1"/>
    <col min="13825" max="13825" width="22.6640625" style="2" customWidth="1"/>
    <col min="13826" max="13826" width="8.88671875" style="2"/>
    <col min="13827" max="13827" width="11.21875" style="2" customWidth="1"/>
    <col min="13828" max="13829" width="10.77734375" style="2" bestFit="1" customWidth="1"/>
    <col min="13830" max="14078" width="8.88671875" style="2"/>
    <col min="14079" max="14079" width="3.77734375" style="2" bestFit="1" customWidth="1"/>
    <col min="14080" max="14080" width="54.109375" style="2" customWidth="1"/>
    <col min="14081" max="14081" width="22.6640625" style="2" customWidth="1"/>
    <col min="14082" max="14082" width="8.88671875" style="2"/>
    <col min="14083" max="14083" width="11.21875" style="2" customWidth="1"/>
    <col min="14084" max="14085" width="10.77734375" style="2" bestFit="1" customWidth="1"/>
    <col min="14086" max="14334" width="8.88671875" style="2"/>
    <col min="14335" max="14335" width="3.77734375" style="2" bestFit="1" customWidth="1"/>
    <col min="14336" max="14336" width="54.109375" style="2" customWidth="1"/>
    <col min="14337" max="14337" width="22.6640625" style="2" customWidth="1"/>
    <col min="14338" max="14338" width="8.88671875" style="2"/>
    <col min="14339" max="14339" width="11.21875" style="2" customWidth="1"/>
    <col min="14340" max="14341" width="10.77734375" style="2" bestFit="1" customWidth="1"/>
    <col min="14342" max="14590" width="8.88671875" style="2"/>
    <col min="14591" max="14591" width="3.77734375" style="2" bestFit="1" customWidth="1"/>
    <col min="14592" max="14592" width="54.109375" style="2" customWidth="1"/>
    <col min="14593" max="14593" width="22.6640625" style="2" customWidth="1"/>
    <col min="14594" max="14594" width="8.88671875" style="2"/>
    <col min="14595" max="14595" width="11.21875" style="2" customWidth="1"/>
    <col min="14596" max="14597" width="10.77734375" style="2" bestFit="1" customWidth="1"/>
    <col min="14598" max="14846" width="8.88671875" style="2"/>
    <col min="14847" max="14847" width="3.77734375" style="2" bestFit="1" customWidth="1"/>
    <col min="14848" max="14848" width="54.109375" style="2" customWidth="1"/>
    <col min="14849" max="14849" width="22.6640625" style="2" customWidth="1"/>
    <col min="14850" max="14850" width="8.88671875" style="2"/>
    <col min="14851" max="14851" width="11.21875" style="2" customWidth="1"/>
    <col min="14852" max="14853" width="10.77734375" style="2" bestFit="1" customWidth="1"/>
    <col min="14854" max="15102" width="8.88671875" style="2"/>
    <col min="15103" max="15103" width="3.77734375" style="2" bestFit="1" customWidth="1"/>
    <col min="15104" max="15104" width="54.109375" style="2" customWidth="1"/>
    <col min="15105" max="15105" width="22.6640625" style="2" customWidth="1"/>
    <col min="15106" max="15106" width="8.88671875" style="2"/>
    <col min="15107" max="15107" width="11.21875" style="2" customWidth="1"/>
    <col min="15108" max="15109" width="10.77734375" style="2" bestFit="1" customWidth="1"/>
    <col min="15110" max="15358" width="8.88671875" style="2"/>
    <col min="15359" max="15359" width="3.77734375" style="2" bestFit="1" customWidth="1"/>
    <col min="15360" max="15360" width="54.109375" style="2" customWidth="1"/>
    <col min="15361" max="15361" width="22.6640625" style="2" customWidth="1"/>
    <col min="15362" max="15362" width="8.88671875" style="2"/>
    <col min="15363" max="15363" width="11.21875" style="2" customWidth="1"/>
    <col min="15364" max="15365" width="10.77734375" style="2" bestFit="1" customWidth="1"/>
    <col min="15366" max="15614" width="8.88671875" style="2"/>
    <col min="15615" max="15615" width="3.77734375" style="2" bestFit="1" customWidth="1"/>
    <col min="15616" max="15616" width="54.109375" style="2" customWidth="1"/>
    <col min="15617" max="15617" width="22.6640625" style="2" customWidth="1"/>
    <col min="15618" max="15618" width="8.88671875" style="2"/>
    <col min="15619" max="15619" width="11.21875" style="2" customWidth="1"/>
    <col min="15620" max="15621" width="10.77734375" style="2" bestFit="1" customWidth="1"/>
    <col min="15622" max="15870" width="8.88671875" style="2"/>
    <col min="15871" max="15871" width="3.77734375" style="2" bestFit="1" customWidth="1"/>
    <col min="15872" max="15872" width="54.109375" style="2" customWidth="1"/>
    <col min="15873" max="15873" width="22.6640625" style="2" customWidth="1"/>
    <col min="15874" max="15874" width="8.88671875" style="2"/>
    <col min="15875" max="15875" width="11.21875" style="2" customWidth="1"/>
    <col min="15876" max="15877" width="10.77734375" style="2" bestFit="1" customWidth="1"/>
    <col min="15878" max="16126" width="8.88671875" style="2"/>
    <col min="16127" max="16127" width="3.77734375" style="2" bestFit="1" customWidth="1"/>
    <col min="16128" max="16128" width="54.109375" style="2" customWidth="1"/>
    <col min="16129" max="16129" width="22.6640625" style="2" customWidth="1"/>
    <col min="16130" max="16130" width="8.88671875" style="2"/>
    <col min="16131" max="16131" width="11.21875" style="2" customWidth="1"/>
    <col min="16132" max="16133" width="10.77734375" style="2" bestFit="1" customWidth="1"/>
    <col min="16134" max="16384" width="8.88671875" style="2"/>
  </cols>
  <sheetData>
    <row r="1" spans="1:10" x14ac:dyDescent="0.25">
      <c r="A1" s="116" t="s">
        <v>87</v>
      </c>
      <c r="B1" s="116"/>
      <c r="C1" s="116"/>
      <c r="D1" s="116"/>
      <c r="E1" s="116"/>
      <c r="F1" s="116"/>
      <c r="G1" s="116"/>
      <c r="H1" s="116"/>
      <c r="I1" s="22"/>
      <c r="J1" s="22"/>
    </row>
    <row r="2" spans="1:10" ht="32.4" customHeight="1" x14ac:dyDescent="0.25">
      <c r="A2" s="117" t="s">
        <v>85</v>
      </c>
      <c r="B2" s="117"/>
      <c r="C2" s="117"/>
      <c r="D2" s="117"/>
      <c r="E2" s="117"/>
      <c r="F2" s="117"/>
      <c r="G2" s="117"/>
      <c r="H2" s="117"/>
      <c r="I2" s="23"/>
      <c r="J2" s="23"/>
    </row>
    <row r="3" spans="1:10" x14ac:dyDescent="0.25">
      <c r="A3" s="118" t="s">
        <v>49</v>
      </c>
      <c r="B3" s="118" t="s">
        <v>1</v>
      </c>
      <c r="C3" s="118" t="s">
        <v>50</v>
      </c>
      <c r="D3" s="118" t="s">
        <v>51</v>
      </c>
      <c r="E3" s="118"/>
      <c r="F3" s="118"/>
      <c r="G3" s="118"/>
      <c r="H3" s="118"/>
    </row>
    <row r="4" spans="1:10" ht="41.4" x14ac:dyDescent="0.25">
      <c r="A4" s="118"/>
      <c r="B4" s="118"/>
      <c r="C4" s="118"/>
      <c r="D4" s="24" t="s">
        <v>4</v>
      </c>
      <c r="E4" s="24" t="s">
        <v>6</v>
      </c>
      <c r="F4" s="24" t="s">
        <v>52</v>
      </c>
      <c r="G4" s="24" t="s">
        <v>53</v>
      </c>
      <c r="H4" s="24" t="s">
        <v>54</v>
      </c>
    </row>
    <row r="5" spans="1:10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</row>
    <row r="6" spans="1:10" s="40" customFormat="1" ht="19.8" customHeight="1" x14ac:dyDescent="0.25">
      <c r="A6" s="127">
        <v>1</v>
      </c>
      <c r="B6" s="128" t="s">
        <v>80</v>
      </c>
      <c r="C6" s="25" t="s">
        <v>10</v>
      </c>
      <c r="D6" s="75" t="s">
        <v>11</v>
      </c>
      <c r="E6" s="75" t="s">
        <v>11</v>
      </c>
      <c r="F6" s="27">
        <f t="shared" ref="F6:G8" si="0">F9+F21+F27</f>
        <v>14893.300000000003</v>
      </c>
      <c r="G6" s="27">
        <f t="shared" si="0"/>
        <v>14711.900000000001</v>
      </c>
      <c r="H6" s="28">
        <f>G6/F6</f>
        <v>0.98782002645484868</v>
      </c>
    </row>
    <row r="7" spans="1:10" s="40" customFormat="1" ht="19.8" customHeight="1" x14ac:dyDescent="0.25">
      <c r="A7" s="127"/>
      <c r="B7" s="128"/>
      <c r="C7" s="25" t="s">
        <v>55</v>
      </c>
      <c r="D7" s="75" t="s">
        <v>11</v>
      </c>
      <c r="E7" s="75" t="s">
        <v>11</v>
      </c>
      <c r="F7" s="27">
        <f t="shared" si="0"/>
        <v>4273</v>
      </c>
      <c r="G7" s="27">
        <f t="shared" si="0"/>
        <v>4109</v>
      </c>
      <c r="H7" s="28"/>
    </row>
    <row r="8" spans="1:10" s="40" customFormat="1" ht="19.8" customHeight="1" x14ac:dyDescent="0.25">
      <c r="A8" s="127"/>
      <c r="B8" s="128"/>
      <c r="C8" s="25" t="s">
        <v>56</v>
      </c>
      <c r="D8" s="75" t="s">
        <v>11</v>
      </c>
      <c r="E8" s="75" t="s">
        <v>11</v>
      </c>
      <c r="F8" s="27">
        <f t="shared" si="0"/>
        <v>10620.3</v>
      </c>
      <c r="G8" s="27">
        <f t="shared" si="0"/>
        <v>10602.9</v>
      </c>
      <c r="H8" s="28">
        <f t="shared" ref="H8:H66" si="1">G8/F8</f>
        <v>0.99836162820259322</v>
      </c>
    </row>
    <row r="9" spans="1:10" s="32" customFormat="1" ht="14.4" x14ac:dyDescent="0.3">
      <c r="A9" s="119">
        <v>2</v>
      </c>
      <c r="B9" s="129" t="s">
        <v>81</v>
      </c>
      <c r="C9" s="29" t="s">
        <v>10</v>
      </c>
      <c r="D9" s="54" t="s">
        <v>11</v>
      </c>
      <c r="E9" s="54" t="s">
        <v>11</v>
      </c>
      <c r="F9" s="30">
        <f>F12+F17</f>
        <v>185</v>
      </c>
      <c r="G9" s="30">
        <f>G12+G17</f>
        <v>185</v>
      </c>
      <c r="H9" s="31">
        <f t="shared" si="1"/>
        <v>1</v>
      </c>
    </row>
    <row r="10" spans="1:10" s="32" customFormat="1" ht="14.4" x14ac:dyDescent="0.3">
      <c r="A10" s="119"/>
      <c r="B10" s="129"/>
      <c r="C10" s="29" t="s">
        <v>55</v>
      </c>
      <c r="D10" s="54" t="s">
        <v>11</v>
      </c>
      <c r="E10" s="54" t="s">
        <v>11</v>
      </c>
      <c r="F10" s="30">
        <f>F13+F18</f>
        <v>0</v>
      </c>
      <c r="G10" s="30">
        <f>G13+G18</f>
        <v>0</v>
      </c>
      <c r="H10" s="31"/>
    </row>
    <row r="11" spans="1:10" s="32" customFormat="1" ht="14.4" x14ac:dyDescent="0.3">
      <c r="A11" s="119"/>
      <c r="B11" s="129"/>
      <c r="C11" s="29" t="s">
        <v>56</v>
      </c>
      <c r="D11" s="54" t="s">
        <v>11</v>
      </c>
      <c r="E11" s="54" t="s">
        <v>11</v>
      </c>
      <c r="F11" s="30">
        <f>F14+F15+F16+F19+F20</f>
        <v>185</v>
      </c>
      <c r="G11" s="30">
        <f>G14+G15+G16+G19+G20</f>
        <v>185</v>
      </c>
      <c r="H11" s="31">
        <f t="shared" si="1"/>
        <v>1</v>
      </c>
    </row>
    <row r="12" spans="1:10" x14ac:dyDescent="0.25">
      <c r="A12" s="123">
        <v>3</v>
      </c>
      <c r="B12" s="130" t="s">
        <v>65</v>
      </c>
      <c r="C12" s="33" t="s">
        <v>10</v>
      </c>
      <c r="D12" s="12" t="s">
        <v>11</v>
      </c>
      <c r="E12" s="12" t="s">
        <v>11</v>
      </c>
      <c r="F12" s="34">
        <f>SUM(F13:F16)</f>
        <v>23.4</v>
      </c>
      <c r="G12" s="34">
        <f>SUM(G13:G16)</f>
        <v>23.4</v>
      </c>
      <c r="H12" s="35">
        <f t="shared" si="1"/>
        <v>1</v>
      </c>
    </row>
    <row r="13" spans="1:10" x14ac:dyDescent="0.25">
      <c r="A13" s="123"/>
      <c r="B13" s="130"/>
      <c r="C13" s="33" t="s">
        <v>55</v>
      </c>
      <c r="D13" s="12" t="s">
        <v>11</v>
      </c>
      <c r="E13" s="12" t="s">
        <v>11</v>
      </c>
      <c r="F13" s="34"/>
      <c r="G13" s="34"/>
      <c r="H13" s="35"/>
    </row>
    <row r="14" spans="1:10" ht="14.4" customHeight="1" x14ac:dyDescent="0.25">
      <c r="A14" s="123"/>
      <c r="B14" s="130"/>
      <c r="C14" s="138" t="s">
        <v>56</v>
      </c>
      <c r="D14" s="12" t="s">
        <v>17</v>
      </c>
      <c r="E14" s="141" t="s">
        <v>47</v>
      </c>
      <c r="F14" s="34">
        <v>14.4</v>
      </c>
      <c r="G14" s="34">
        <v>14.4</v>
      </c>
      <c r="H14" s="35">
        <f t="shared" si="1"/>
        <v>1</v>
      </c>
    </row>
    <row r="15" spans="1:10" x14ac:dyDescent="0.25">
      <c r="A15" s="123"/>
      <c r="B15" s="130"/>
      <c r="C15" s="139"/>
      <c r="D15" s="12" t="s">
        <v>19</v>
      </c>
      <c r="E15" s="142"/>
      <c r="F15" s="34">
        <v>6</v>
      </c>
      <c r="G15" s="34">
        <v>6</v>
      </c>
      <c r="H15" s="35">
        <f t="shared" si="1"/>
        <v>1</v>
      </c>
    </row>
    <row r="16" spans="1:10" x14ac:dyDescent="0.25">
      <c r="A16" s="123"/>
      <c r="B16" s="130"/>
      <c r="C16" s="140"/>
      <c r="D16" s="12" t="s">
        <v>21</v>
      </c>
      <c r="E16" s="143"/>
      <c r="F16" s="34">
        <v>3</v>
      </c>
      <c r="G16" s="34">
        <v>3</v>
      </c>
      <c r="H16" s="35">
        <f t="shared" si="1"/>
        <v>1</v>
      </c>
    </row>
    <row r="17" spans="1:8" ht="13.8" customHeight="1" x14ac:dyDescent="0.25">
      <c r="A17" s="146">
        <v>4</v>
      </c>
      <c r="B17" s="84" t="s">
        <v>66</v>
      </c>
      <c r="C17" s="33" t="s">
        <v>10</v>
      </c>
      <c r="D17" s="12" t="s">
        <v>11</v>
      </c>
      <c r="E17" s="12" t="s">
        <v>11</v>
      </c>
      <c r="F17" s="34">
        <f>F19+F20</f>
        <v>161.6</v>
      </c>
      <c r="G17" s="34">
        <f>G19+G20</f>
        <v>161.6</v>
      </c>
      <c r="H17" s="35">
        <f t="shared" si="1"/>
        <v>1</v>
      </c>
    </row>
    <row r="18" spans="1:8" x14ac:dyDescent="0.25">
      <c r="A18" s="147"/>
      <c r="B18" s="82"/>
      <c r="C18" s="33" t="s">
        <v>55</v>
      </c>
      <c r="D18" s="12" t="s">
        <v>11</v>
      </c>
      <c r="E18" s="12" t="s">
        <v>11</v>
      </c>
      <c r="F18" s="34"/>
      <c r="G18" s="34"/>
      <c r="H18" s="35"/>
    </row>
    <row r="19" spans="1:8" x14ac:dyDescent="0.25">
      <c r="A19" s="147"/>
      <c r="B19" s="82"/>
      <c r="C19" s="138" t="s">
        <v>56</v>
      </c>
      <c r="D19" s="12" t="s">
        <v>17</v>
      </c>
      <c r="E19" s="141" t="s">
        <v>88</v>
      </c>
      <c r="F19" s="34">
        <v>81.599999999999994</v>
      </c>
      <c r="G19" s="34">
        <v>81.599999999999994</v>
      </c>
      <c r="H19" s="35">
        <f t="shared" si="1"/>
        <v>1</v>
      </c>
    </row>
    <row r="20" spans="1:8" x14ac:dyDescent="0.25">
      <c r="A20" s="147"/>
      <c r="B20" s="82"/>
      <c r="C20" s="139"/>
      <c r="D20" s="12" t="s">
        <v>19</v>
      </c>
      <c r="E20" s="142"/>
      <c r="F20" s="34">
        <v>80</v>
      </c>
      <c r="G20" s="34">
        <v>80</v>
      </c>
      <c r="H20" s="35">
        <f t="shared" si="1"/>
        <v>1</v>
      </c>
    </row>
    <row r="21" spans="1:8" s="32" customFormat="1" ht="24" customHeight="1" x14ac:dyDescent="0.3">
      <c r="A21" s="119">
        <v>5</v>
      </c>
      <c r="B21" s="120" t="s">
        <v>82</v>
      </c>
      <c r="C21" s="29" t="s">
        <v>10</v>
      </c>
      <c r="D21" s="54" t="s">
        <v>11</v>
      </c>
      <c r="E21" s="54" t="s">
        <v>11</v>
      </c>
      <c r="F21" s="30">
        <f>F24</f>
        <v>164.7</v>
      </c>
      <c r="G21" s="30">
        <f>G24</f>
        <v>164.7</v>
      </c>
      <c r="H21" s="31">
        <f t="shared" si="1"/>
        <v>1</v>
      </c>
    </row>
    <row r="22" spans="1:8" s="32" customFormat="1" ht="24" customHeight="1" x14ac:dyDescent="0.3">
      <c r="A22" s="119"/>
      <c r="B22" s="121"/>
      <c r="C22" s="29" t="s">
        <v>55</v>
      </c>
      <c r="D22" s="54" t="s">
        <v>11</v>
      </c>
      <c r="E22" s="54" t="s">
        <v>11</v>
      </c>
      <c r="F22" s="30">
        <f t="shared" ref="F22:G22" si="2">F25</f>
        <v>0</v>
      </c>
      <c r="G22" s="30">
        <f t="shared" si="2"/>
        <v>0</v>
      </c>
      <c r="H22" s="31"/>
    </row>
    <row r="23" spans="1:8" s="32" customFormat="1" ht="24" customHeight="1" x14ac:dyDescent="0.3">
      <c r="A23" s="119"/>
      <c r="B23" s="122"/>
      <c r="C23" s="29" t="s">
        <v>56</v>
      </c>
      <c r="D23" s="54" t="s">
        <v>11</v>
      </c>
      <c r="E23" s="54" t="s">
        <v>11</v>
      </c>
      <c r="F23" s="30">
        <f t="shared" ref="F23:G23" si="3">F26</f>
        <v>164.7</v>
      </c>
      <c r="G23" s="30">
        <f t="shared" si="3"/>
        <v>164.7</v>
      </c>
      <c r="H23" s="31">
        <f t="shared" si="1"/>
        <v>1</v>
      </c>
    </row>
    <row r="24" spans="1:8" x14ac:dyDescent="0.25">
      <c r="A24" s="123">
        <v>6</v>
      </c>
      <c r="B24" s="124" t="s">
        <v>67</v>
      </c>
      <c r="C24" s="33" t="s">
        <v>10</v>
      </c>
      <c r="D24" s="12" t="s">
        <v>11</v>
      </c>
      <c r="E24" s="12" t="s">
        <v>11</v>
      </c>
      <c r="F24" s="34">
        <f>F25+F26</f>
        <v>164.7</v>
      </c>
      <c r="G24" s="34">
        <f>G25+G26</f>
        <v>164.7</v>
      </c>
      <c r="H24" s="35">
        <f t="shared" si="1"/>
        <v>1</v>
      </c>
    </row>
    <row r="25" spans="1:8" x14ac:dyDescent="0.25">
      <c r="A25" s="123"/>
      <c r="B25" s="125"/>
      <c r="C25" s="33" t="s">
        <v>55</v>
      </c>
      <c r="D25" s="12" t="s">
        <v>11</v>
      </c>
      <c r="E25" s="12" t="s">
        <v>11</v>
      </c>
      <c r="F25" s="34"/>
      <c r="G25" s="34"/>
      <c r="H25" s="35"/>
    </row>
    <row r="26" spans="1:8" x14ac:dyDescent="0.25">
      <c r="A26" s="123"/>
      <c r="B26" s="126"/>
      <c r="C26" s="33" t="s">
        <v>56</v>
      </c>
      <c r="D26" s="12" t="s">
        <v>17</v>
      </c>
      <c r="E26" s="12" t="s">
        <v>25</v>
      </c>
      <c r="F26" s="34">
        <v>164.7</v>
      </c>
      <c r="G26" s="34">
        <v>164.7</v>
      </c>
      <c r="H26" s="35">
        <f t="shared" si="1"/>
        <v>1</v>
      </c>
    </row>
    <row r="27" spans="1:8" s="32" customFormat="1" ht="14.4" x14ac:dyDescent="0.3">
      <c r="A27" s="119">
        <v>7</v>
      </c>
      <c r="B27" s="131" t="s">
        <v>89</v>
      </c>
      <c r="C27" s="29" t="s">
        <v>10</v>
      </c>
      <c r="D27" s="54" t="s">
        <v>11</v>
      </c>
      <c r="E27" s="54" t="s">
        <v>11</v>
      </c>
      <c r="F27" s="30">
        <f>F30+F33+F36+F39+F42+F45+F48+F51+F54+F57+F60+F63</f>
        <v>14543.600000000002</v>
      </c>
      <c r="G27" s="30">
        <f>G30+G33+G36+G39+G42+G45+G48+G51+G54+G57+G60+G63</f>
        <v>14362.2</v>
      </c>
      <c r="H27" s="31">
        <f t="shared" si="1"/>
        <v>0.98752715971286331</v>
      </c>
    </row>
    <row r="28" spans="1:8" s="32" customFormat="1" ht="14.4" x14ac:dyDescent="0.3">
      <c r="A28" s="119"/>
      <c r="B28" s="131"/>
      <c r="C28" s="29" t="s">
        <v>55</v>
      </c>
      <c r="D28" s="54" t="s">
        <v>11</v>
      </c>
      <c r="E28" s="54" t="s">
        <v>11</v>
      </c>
      <c r="F28" s="30">
        <f>F31+F34+F37+F40+F43+F46+F49+F52+F55+F58+F61+F64</f>
        <v>4273</v>
      </c>
      <c r="G28" s="30">
        <f>G31+G34+G37+G40+G43+G46+G49+G52+G55+G58+G61+G64</f>
        <v>4109</v>
      </c>
      <c r="H28" s="31">
        <f t="shared" si="1"/>
        <v>0.9616194710975895</v>
      </c>
    </row>
    <row r="29" spans="1:8" s="32" customFormat="1" ht="14.4" x14ac:dyDescent="0.3">
      <c r="A29" s="119"/>
      <c r="B29" s="131"/>
      <c r="C29" s="29" t="s">
        <v>56</v>
      </c>
      <c r="D29" s="54" t="s">
        <v>11</v>
      </c>
      <c r="E29" s="54" t="s">
        <v>11</v>
      </c>
      <c r="F29" s="30">
        <f>F32+F35+F38+F41+F44+F47+F50+F53+F56+F59+F62+F65+F66</f>
        <v>10270.599999999999</v>
      </c>
      <c r="G29" s="30">
        <f>G32+G35+G38+G41+G44+G47+G50+G53+G56+G59+G62+G65+G66</f>
        <v>10253.199999999999</v>
      </c>
      <c r="H29" s="31">
        <f t="shared" si="1"/>
        <v>0.99830584386501275</v>
      </c>
    </row>
    <row r="30" spans="1:8" x14ac:dyDescent="0.25">
      <c r="A30" s="123">
        <v>8</v>
      </c>
      <c r="B30" s="154" t="s">
        <v>69</v>
      </c>
      <c r="C30" s="33" t="s">
        <v>10</v>
      </c>
      <c r="D30" s="12" t="s">
        <v>11</v>
      </c>
      <c r="E30" s="12" t="s">
        <v>11</v>
      </c>
      <c r="F30" s="34">
        <f>F31+F32</f>
        <v>1648.5</v>
      </c>
      <c r="G30" s="34">
        <f>G31+G32</f>
        <v>1648.5</v>
      </c>
      <c r="H30" s="35">
        <f t="shared" si="1"/>
        <v>1</v>
      </c>
    </row>
    <row r="31" spans="1:8" x14ac:dyDescent="0.25">
      <c r="A31" s="123"/>
      <c r="B31" s="155"/>
      <c r="C31" s="33" t="s">
        <v>55</v>
      </c>
      <c r="D31" s="12" t="s">
        <v>11</v>
      </c>
      <c r="E31" s="12" t="s">
        <v>11</v>
      </c>
      <c r="F31" s="34"/>
      <c r="G31" s="34"/>
      <c r="H31" s="35"/>
    </row>
    <row r="32" spans="1:8" x14ac:dyDescent="0.25">
      <c r="A32" s="123"/>
      <c r="B32" s="156"/>
      <c r="C32" s="33" t="s">
        <v>56</v>
      </c>
      <c r="D32" s="12" t="s">
        <v>17</v>
      </c>
      <c r="E32" s="12" t="s">
        <v>27</v>
      </c>
      <c r="F32" s="34">
        <v>1648.5</v>
      </c>
      <c r="G32" s="34">
        <v>1648.5</v>
      </c>
      <c r="H32" s="35">
        <f t="shared" si="1"/>
        <v>1</v>
      </c>
    </row>
    <row r="33" spans="1:8" x14ac:dyDescent="0.25">
      <c r="A33" s="123">
        <v>9</v>
      </c>
      <c r="B33" s="132" t="s">
        <v>68</v>
      </c>
      <c r="C33" s="33" t="s">
        <v>10</v>
      </c>
      <c r="D33" s="12" t="s">
        <v>11</v>
      </c>
      <c r="E33" s="12" t="s">
        <v>11</v>
      </c>
      <c r="F33" s="34">
        <f>F34+F35</f>
        <v>1829</v>
      </c>
      <c r="G33" s="34">
        <f>G34+G35</f>
        <v>1829</v>
      </c>
      <c r="H33" s="35">
        <f t="shared" si="1"/>
        <v>1</v>
      </c>
    </row>
    <row r="34" spans="1:8" x14ac:dyDescent="0.25">
      <c r="A34" s="123"/>
      <c r="B34" s="132"/>
      <c r="C34" s="33" t="s">
        <v>55</v>
      </c>
      <c r="D34" s="12" t="s">
        <v>11</v>
      </c>
      <c r="E34" s="12" t="s">
        <v>11</v>
      </c>
      <c r="F34" s="34"/>
      <c r="G34" s="34"/>
      <c r="H34" s="35"/>
    </row>
    <row r="35" spans="1:8" x14ac:dyDescent="0.25">
      <c r="A35" s="123"/>
      <c r="B35" s="132"/>
      <c r="C35" s="33" t="s">
        <v>56</v>
      </c>
      <c r="D35" s="12" t="s">
        <v>17</v>
      </c>
      <c r="E35" s="12" t="s">
        <v>29</v>
      </c>
      <c r="F35" s="34">
        <v>1829</v>
      </c>
      <c r="G35" s="34">
        <v>1829</v>
      </c>
      <c r="H35" s="35">
        <f t="shared" si="1"/>
        <v>1</v>
      </c>
    </row>
    <row r="36" spans="1:8" x14ac:dyDescent="0.25">
      <c r="A36" s="123">
        <v>10</v>
      </c>
      <c r="B36" s="132" t="s">
        <v>70</v>
      </c>
      <c r="C36" s="33" t="s">
        <v>10</v>
      </c>
      <c r="D36" s="12" t="s">
        <v>11</v>
      </c>
      <c r="E36" s="12" t="s">
        <v>11</v>
      </c>
      <c r="F36" s="34">
        <f>F37+F38</f>
        <v>4422.1000000000004</v>
      </c>
      <c r="G36" s="34">
        <f>G37+G38</f>
        <v>4422.1000000000004</v>
      </c>
      <c r="H36" s="35">
        <f t="shared" si="1"/>
        <v>1</v>
      </c>
    </row>
    <row r="37" spans="1:8" x14ac:dyDescent="0.25">
      <c r="A37" s="123"/>
      <c r="B37" s="132"/>
      <c r="C37" s="33" t="s">
        <v>55</v>
      </c>
      <c r="D37" s="12" t="s">
        <v>17</v>
      </c>
      <c r="E37" s="12" t="s">
        <v>30</v>
      </c>
      <c r="F37" s="34">
        <v>2984.6</v>
      </c>
      <c r="G37" s="34">
        <v>2984.6</v>
      </c>
      <c r="H37" s="35">
        <f t="shared" si="1"/>
        <v>1</v>
      </c>
    </row>
    <row r="38" spans="1:8" x14ac:dyDescent="0.25">
      <c r="A38" s="123"/>
      <c r="B38" s="132"/>
      <c r="C38" s="33" t="s">
        <v>56</v>
      </c>
      <c r="D38" s="12" t="s">
        <v>17</v>
      </c>
      <c r="E38" s="12" t="s">
        <v>31</v>
      </c>
      <c r="F38" s="34">
        <v>1437.5</v>
      </c>
      <c r="G38" s="34">
        <v>1437.5</v>
      </c>
      <c r="H38" s="35">
        <f t="shared" si="1"/>
        <v>1</v>
      </c>
    </row>
    <row r="39" spans="1:8" x14ac:dyDescent="0.25">
      <c r="A39" s="123">
        <v>11</v>
      </c>
      <c r="B39" s="133" t="s">
        <v>71</v>
      </c>
      <c r="C39" s="33" t="s">
        <v>10</v>
      </c>
      <c r="D39" s="12" t="s">
        <v>11</v>
      </c>
      <c r="E39" s="12" t="s">
        <v>11</v>
      </c>
      <c r="F39" s="34">
        <f>F40+F41</f>
        <v>1130.7</v>
      </c>
      <c r="G39" s="34">
        <f>G40+G41</f>
        <v>1130.7</v>
      </c>
      <c r="H39" s="35">
        <f t="shared" si="1"/>
        <v>1</v>
      </c>
    </row>
    <row r="40" spans="1:8" x14ac:dyDescent="0.25">
      <c r="A40" s="123"/>
      <c r="B40" s="134"/>
      <c r="C40" s="33" t="s">
        <v>55</v>
      </c>
      <c r="D40" s="12" t="s">
        <v>11</v>
      </c>
      <c r="E40" s="12" t="s">
        <v>11</v>
      </c>
      <c r="F40" s="34"/>
      <c r="G40" s="34"/>
      <c r="H40" s="35"/>
    </row>
    <row r="41" spans="1:8" x14ac:dyDescent="0.25">
      <c r="A41" s="123"/>
      <c r="B41" s="135"/>
      <c r="C41" s="33" t="s">
        <v>56</v>
      </c>
      <c r="D41" s="12" t="s">
        <v>17</v>
      </c>
      <c r="E41" s="12" t="s">
        <v>32</v>
      </c>
      <c r="F41" s="34">
        <v>1130.7</v>
      </c>
      <c r="G41" s="34">
        <v>1130.7</v>
      </c>
      <c r="H41" s="35">
        <f t="shared" si="1"/>
        <v>1</v>
      </c>
    </row>
    <row r="42" spans="1:8" x14ac:dyDescent="0.25">
      <c r="A42" s="123">
        <v>12</v>
      </c>
      <c r="B42" s="136" t="s">
        <v>72</v>
      </c>
      <c r="C42" s="33" t="s">
        <v>10</v>
      </c>
      <c r="D42" s="12" t="s">
        <v>11</v>
      </c>
      <c r="E42" s="12" t="s">
        <v>11</v>
      </c>
      <c r="F42" s="34">
        <f>SUM(F43:F44)</f>
        <v>1097.0999999999999</v>
      </c>
      <c r="G42" s="34">
        <f>SUM(G43:G44)</f>
        <v>1097.0999999999999</v>
      </c>
      <c r="H42" s="35">
        <f t="shared" si="1"/>
        <v>1</v>
      </c>
    </row>
    <row r="43" spans="1:8" x14ac:dyDescent="0.25">
      <c r="A43" s="123"/>
      <c r="B43" s="136"/>
      <c r="C43" s="33" t="s">
        <v>55</v>
      </c>
      <c r="D43" s="12" t="s">
        <v>11</v>
      </c>
      <c r="E43" s="12" t="s">
        <v>11</v>
      </c>
      <c r="F43" s="34"/>
      <c r="G43" s="34"/>
      <c r="H43" s="35"/>
    </row>
    <row r="44" spans="1:8" x14ac:dyDescent="0.25">
      <c r="A44" s="123"/>
      <c r="B44" s="136"/>
      <c r="C44" s="33" t="s">
        <v>56</v>
      </c>
      <c r="D44" s="12" t="s">
        <v>17</v>
      </c>
      <c r="E44" s="12" t="s">
        <v>33</v>
      </c>
      <c r="F44" s="34">
        <v>1097.0999999999999</v>
      </c>
      <c r="G44" s="34">
        <v>1097.0999999999999</v>
      </c>
      <c r="H44" s="35">
        <f t="shared" si="1"/>
        <v>1</v>
      </c>
    </row>
    <row r="45" spans="1:8" x14ac:dyDescent="0.25">
      <c r="A45" s="123">
        <v>13</v>
      </c>
      <c r="B45" s="137" t="s">
        <v>73</v>
      </c>
      <c r="C45" s="33" t="s">
        <v>10</v>
      </c>
      <c r="D45" s="12" t="s">
        <v>11</v>
      </c>
      <c r="E45" s="12" t="s">
        <v>11</v>
      </c>
      <c r="F45" s="34">
        <f>F46+F47</f>
        <v>824.5</v>
      </c>
      <c r="G45" s="34">
        <f>G46+G47</f>
        <v>824.5</v>
      </c>
      <c r="H45" s="35">
        <f t="shared" si="1"/>
        <v>1</v>
      </c>
    </row>
    <row r="46" spans="1:8" x14ac:dyDescent="0.25">
      <c r="A46" s="123"/>
      <c r="B46" s="137"/>
      <c r="C46" s="33" t="s">
        <v>55</v>
      </c>
      <c r="D46" s="12" t="s">
        <v>11</v>
      </c>
      <c r="E46" s="12" t="s">
        <v>11</v>
      </c>
      <c r="F46" s="34"/>
      <c r="G46" s="34"/>
      <c r="H46" s="35"/>
    </row>
    <row r="47" spans="1:8" x14ac:dyDescent="0.25">
      <c r="A47" s="123"/>
      <c r="B47" s="137"/>
      <c r="C47" s="33" t="s">
        <v>56</v>
      </c>
      <c r="D47" s="12" t="s">
        <v>17</v>
      </c>
      <c r="E47" s="12" t="s">
        <v>34</v>
      </c>
      <c r="F47" s="34">
        <v>824.5</v>
      </c>
      <c r="G47" s="34">
        <v>824.5</v>
      </c>
      <c r="H47" s="35">
        <f t="shared" si="1"/>
        <v>1</v>
      </c>
    </row>
    <row r="48" spans="1:8" x14ac:dyDescent="0.25">
      <c r="A48" s="123">
        <v>14</v>
      </c>
      <c r="B48" s="132" t="s">
        <v>74</v>
      </c>
      <c r="C48" s="33" t="s">
        <v>10</v>
      </c>
      <c r="D48" s="12" t="s">
        <v>11</v>
      </c>
      <c r="E48" s="12" t="s">
        <v>11</v>
      </c>
      <c r="F48" s="73">
        <f>SUM(F49:F50)</f>
        <v>464.2</v>
      </c>
      <c r="G48" s="73">
        <f>SUM(G49:G50)</f>
        <v>464.2</v>
      </c>
      <c r="H48" s="35">
        <f t="shared" si="1"/>
        <v>1</v>
      </c>
    </row>
    <row r="49" spans="1:8" x14ac:dyDescent="0.25">
      <c r="A49" s="123"/>
      <c r="B49" s="132"/>
      <c r="C49" s="33" t="s">
        <v>55</v>
      </c>
      <c r="D49" s="12" t="s">
        <v>11</v>
      </c>
      <c r="E49" s="12" t="s">
        <v>11</v>
      </c>
      <c r="F49" s="3"/>
      <c r="G49" s="3"/>
      <c r="H49" s="35"/>
    </row>
    <row r="50" spans="1:8" x14ac:dyDescent="0.25">
      <c r="A50" s="123"/>
      <c r="B50" s="132"/>
      <c r="C50" s="33" t="s">
        <v>56</v>
      </c>
      <c r="D50" s="12" t="s">
        <v>17</v>
      </c>
      <c r="E50" s="12" t="s">
        <v>35</v>
      </c>
      <c r="F50" s="74">
        <v>464.2</v>
      </c>
      <c r="G50" s="74">
        <v>464.2</v>
      </c>
      <c r="H50" s="35">
        <f t="shared" si="1"/>
        <v>1</v>
      </c>
    </row>
    <row r="51" spans="1:8" x14ac:dyDescent="0.25">
      <c r="A51" s="123">
        <v>15</v>
      </c>
      <c r="B51" s="132" t="s">
        <v>75</v>
      </c>
      <c r="C51" s="33" t="s">
        <v>10</v>
      </c>
      <c r="D51" s="12" t="s">
        <v>11</v>
      </c>
      <c r="E51" s="12" t="s">
        <v>11</v>
      </c>
      <c r="F51" s="74">
        <f>SUM(F52:F53)</f>
        <v>0</v>
      </c>
      <c r="G51" s="74">
        <f>SUM(G52:G53)</f>
        <v>0</v>
      </c>
      <c r="H51" s="35"/>
    </row>
    <row r="52" spans="1:8" x14ac:dyDescent="0.25">
      <c r="A52" s="123"/>
      <c r="B52" s="132"/>
      <c r="C52" s="33" t="s">
        <v>55</v>
      </c>
      <c r="D52" s="12" t="s">
        <v>11</v>
      </c>
      <c r="E52" s="12" t="s">
        <v>11</v>
      </c>
      <c r="F52" s="47"/>
      <c r="G52" s="47"/>
      <c r="H52" s="35"/>
    </row>
    <row r="53" spans="1:8" x14ac:dyDescent="0.25">
      <c r="A53" s="123"/>
      <c r="B53" s="132"/>
      <c r="C53" s="33" t="s">
        <v>56</v>
      </c>
      <c r="D53" s="12" t="s">
        <v>11</v>
      </c>
      <c r="E53" s="12" t="s">
        <v>11</v>
      </c>
      <c r="F53" s="74"/>
      <c r="G53" s="74"/>
      <c r="H53" s="35"/>
    </row>
    <row r="54" spans="1:8" x14ac:dyDescent="0.25">
      <c r="A54" s="123">
        <v>16</v>
      </c>
      <c r="B54" s="148" t="s">
        <v>76</v>
      </c>
      <c r="C54" s="33" t="s">
        <v>10</v>
      </c>
      <c r="D54" s="12" t="s">
        <v>11</v>
      </c>
      <c r="E54" s="12" t="s">
        <v>11</v>
      </c>
      <c r="F54" s="47">
        <f>SUM(F55:F56)</f>
        <v>221.9</v>
      </c>
      <c r="G54" s="47">
        <f>SUM(G55:G56)</f>
        <v>204.5</v>
      </c>
      <c r="H54" s="35">
        <f t="shared" si="1"/>
        <v>0.92158630013519605</v>
      </c>
    </row>
    <row r="55" spans="1:8" x14ac:dyDescent="0.25">
      <c r="A55" s="123"/>
      <c r="B55" s="148"/>
      <c r="C55" s="33" t="s">
        <v>55</v>
      </c>
      <c r="D55" s="12" t="s">
        <v>11</v>
      </c>
      <c r="E55" s="12" t="s">
        <v>11</v>
      </c>
      <c r="F55" s="47"/>
      <c r="G55" s="47"/>
      <c r="H55" s="35"/>
    </row>
    <row r="56" spans="1:8" x14ac:dyDescent="0.25">
      <c r="A56" s="123"/>
      <c r="B56" s="148"/>
      <c r="C56" s="33" t="s">
        <v>56</v>
      </c>
      <c r="D56" s="12" t="s">
        <v>17</v>
      </c>
      <c r="E56" s="12" t="s">
        <v>38</v>
      </c>
      <c r="F56" s="47">
        <v>221.9</v>
      </c>
      <c r="G56" s="47">
        <v>204.5</v>
      </c>
      <c r="H56" s="35">
        <f t="shared" si="1"/>
        <v>0.92158630013519605</v>
      </c>
    </row>
    <row r="57" spans="1:8" ht="18" customHeight="1" x14ac:dyDescent="0.25">
      <c r="A57" s="123">
        <v>17</v>
      </c>
      <c r="B57" s="145" t="s">
        <v>77</v>
      </c>
      <c r="C57" s="33" t="s">
        <v>10</v>
      </c>
      <c r="D57" s="12" t="s">
        <v>11</v>
      </c>
      <c r="E57" s="12" t="s">
        <v>11</v>
      </c>
      <c r="F57" s="47">
        <f>SUM(F58:F59)</f>
        <v>1686.3000000000002</v>
      </c>
      <c r="G57" s="47">
        <f>SUM(G58:G59)</f>
        <v>1522.3000000000002</v>
      </c>
      <c r="H57" s="35">
        <f t="shared" si="1"/>
        <v>0.90274565617031377</v>
      </c>
    </row>
    <row r="58" spans="1:8" ht="18" customHeight="1" x14ac:dyDescent="0.25">
      <c r="A58" s="123"/>
      <c r="B58" s="145"/>
      <c r="C58" s="33" t="s">
        <v>55</v>
      </c>
      <c r="D58" s="12" t="s">
        <v>17</v>
      </c>
      <c r="E58" s="12" t="s">
        <v>39</v>
      </c>
      <c r="F58" s="47">
        <v>1288.4000000000001</v>
      </c>
      <c r="G58" s="47">
        <v>1124.4000000000001</v>
      </c>
      <c r="H58" s="35">
        <f t="shared" si="1"/>
        <v>0.8727103384042223</v>
      </c>
    </row>
    <row r="59" spans="1:8" ht="18" customHeight="1" x14ac:dyDescent="0.25">
      <c r="A59" s="123"/>
      <c r="B59" s="145"/>
      <c r="C59" s="33" t="s">
        <v>56</v>
      </c>
      <c r="D59" s="12" t="s">
        <v>17</v>
      </c>
      <c r="E59" s="12" t="s">
        <v>45</v>
      </c>
      <c r="F59" s="47">
        <v>397.9</v>
      </c>
      <c r="G59" s="47">
        <v>397.9</v>
      </c>
      <c r="H59" s="35">
        <f t="shared" si="1"/>
        <v>1</v>
      </c>
    </row>
    <row r="60" spans="1:8" x14ac:dyDescent="0.25">
      <c r="A60" s="123">
        <v>18</v>
      </c>
      <c r="B60" s="145" t="s">
        <v>78</v>
      </c>
      <c r="C60" s="33" t="s">
        <v>10</v>
      </c>
      <c r="D60" s="12" t="s">
        <v>11</v>
      </c>
      <c r="E60" s="12" t="s">
        <v>11</v>
      </c>
      <c r="F60" s="47">
        <f>SUM(F61:F62)</f>
        <v>0</v>
      </c>
      <c r="G60" s="47">
        <f>SUM(G61:G62)</f>
        <v>0</v>
      </c>
      <c r="H60" s="35"/>
    </row>
    <row r="61" spans="1:8" x14ac:dyDescent="0.25">
      <c r="A61" s="123"/>
      <c r="B61" s="145"/>
      <c r="C61" s="33" t="s">
        <v>55</v>
      </c>
      <c r="D61" s="12" t="s">
        <v>11</v>
      </c>
      <c r="E61" s="12" t="s">
        <v>11</v>
      </c>
      <c r="F61" s="47"/>
      <c r="G61" s="47"/>
      <c r="H61" s="35"/>
    </row>
    <row r="62" spans="1:8" x14ac:dyDescent="0.25">
      <c r="A62" s="123"/>
      <c r="B62" s="145"/>
      <c r="C62" s="33" t="s">
        <v>56</v>
      </c>
      <c r="D62" s="12" t="s">
        <v>11</v>
      </c>
      <c r="E62" s="12" t="s">
        <v>11</v>
      </c>
      <c r="F62" s="47"/>
      <c r="G62" s="47"/>
      <c r="H62" s="35"/>
    </row>
    <row r="63" spans="1:8" ht="13.8" customHeight="1" x14ac:dyDescent="0.25">
      <c r="A63" s="123">
        <v>19</v>
      </c>
      <c r="B63" s="132" t="s">
        <v>79</v>
      </c>
      <c r="C63" s="33" t="s">
        <v>10</v>
      </c>
      <c r="D63" s="12" t="s">
        <v>11</v>
      </c>
      <c r="E63" s="12" t="s">
        <v>11</v>
      </c>
      <c r="F63" s="47">
        <f>SUM(F64:F66)</f>
        <v>1219.3</v>
      </c>
      <c r="G63" s="47">
        <f>SUM(G64:G66)</f>
        <v>1219.3</v>
      </c>
      <c r="H63" s="35">
        <f t="shared" si="1"/>
        <v>1</v>
      </c>
    </row>
    <row r="64" spans="1:8" x14ac:dyDescent="0.25">
      <c r="A64" s="123"/>
      <c r="B64" s="132"/>
      <c r="C64" s="33" t="s">
        <v>55</v>
      </c>
      <c r="D64" s="12" t="s">
        <v>11</v>
      </c>
      <c r="E64" s="12" t="s">
        <v>11</v>
      </c>
      <c r="F64" s="47"/>
      <c r="G64" s="47"/>
      <c r="H64" s="35"/>
    </row>
    <row r="65" spans="1:8" x14ac:dyDescent="0.25">
      <c r="A65" s="123"/>
      <c r="B65" s="132"/>
      <c r="C65" s="144" t="s">
        <v>56</v>
      </c>
      <c r="D65" s="12" t="s">
        <v>17</v>
      </c>
      <c r="E65" s="12" t="s">
        <v>40</v>
      </c>
      <c r="F65" s="47">
        <v>625</v>
      </c>
      <c r="G65" s="47">
        <v>625</v>
      </c>
      <c r="H65" s="35">
        <f t="shared" si="1"/>
        <v>1</v>
      </c>
    </row>
    <row r="66" spans="1:8" x14ac:dyDescent="0.25">
      <c r="A66" s="123"/>
      <c r="B66" s="132"/>
      <c r="C66" s="144"/>
      <c r="D66" s="12" t="s">
        <v>17</v>
      </c>
      <c r="E66" s="12" t="s">
        <v>41</v>
      </c>
      <c r="F66" s="47">
        <v>594.29999999999995</v>
      </c>
      <c r="G66" s="47">
        <v>594.29999999999995</v>
      </c>
      <c r="H66" s="35">
        <f t="shared" si="1"/>
        <v>1</v>
      </c>
    </row>
  </sheetData>
  <mergeCells count="49">
    <mergeCell ref="C14:C16"/>
    <mergeCell ref="E14:E16"/>
    <mergeCell ref="C19:C20"/>
    <mergeCell ref="E19:E20"/>
    <mergeCell ref="A63:A66"/>
    <mergeCell ref="B63:B66"/>
    <mergeCell ref="C65:C66"/>
    <mergeCell ref="B57:B59"/>
    <mergeCell ref="B60:B62"/>
    <mergeCell ref="A17:A20"/>
    <mergeCell ref="B17:B20"/>
    <mergeCell ref="B54:B56"/>
    <mergeCell ref="A54:A56"/>
    <mergeCell ref="A57:A59"/>
    <mergeCell ref="A60:A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1:A23"/>
    <mergeCell ref="B21:B23"/>
    <mergeCell ref="A24:A26"/>
    <mergeCell ref="B24:B26"/>
    <mergeCell ref="A6:A8"/>
    <mergeCell ref="B6:B8"/>
    <mergeCell ref="A9:A11"/>
    <mergeCell ref="B9:B11"/>
    <mergeCell ref="A12:A16"/>
    <mergeCell ref="B12:B16"/>
    <mergeCell ref="A1:H1"/>
    <mergeCell ref="A2:H2"/>
    <mergeCell ref="A3:A4"/>
    <mergeCell ref="B3:B4"/>
    <mergeCell ref="C3:C4"/>
    <mergeCell ref="D3:H3"/>
  </mergeCells>
  <pageMargins left="0.70866141732283472" right="0" top="0.59055118110236227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activeCell="D103" sqref="D103"/>
    </sheetView>
  </sheetViews>
  <sheetFormatPr defaultRowHeight="13.8" x14ac:dyDescent="0.25"/>
  <cols>
    <col min="1" max="1" width="3.77734375" style="2" bestFit="1" customWidth="1"/>
    <col min="2" max="2" width="54.5546875" style="2" customWidth="1"/>
    <col min="3" max="3" width="35.77734375" style="2" customWidth="1"/>
    <col min="4" max="5" width="14.109375" style="2" customWidth="1"/>
    <col min="6" max="6" width="8.88671875" style="37"/>
    <col min="7" max="254" width="8.88671875" style="2"/>
    <col min="255" max="255" width="47.88671875" style="2" bestFit="1" customWidth="1"/>
    <col min="256" max="256" width="35.77734375" style="2" customWidth="1"/>
    <col min="257" max="258" width="14.109375" style="2" customWidth="1"/>
    <col min="259" max="261" width="8.88671875" style="2"/>
    <col min="262" max="262" width="49.44140625" style="2" customWidth="1"/>
    <col min="263" max="510" width="8.88671875" style="2"/>
    <col min="511" max="511" width="47.88671875" style="2" bestFit="1" customWidth="1"/>
    <col min="512" max="512" width="35.77734375" style="2" customWidth="1"/>
    <col min="513" max="514" width="14.109375" style="2" customWidth="1"/>
    <col min="515" max="517" width="8.88671875" style="2"/>
    <col min="518" max="518" width="49.44140625" style="2" customWidth="1"/>
    <col min="519" max="766" width="8.88671875" style="2"/>
    <col min="767" max="767" width="47.88671875" style="2" bestFit="1" customWidth="1"/>
    <col min="768" max="768" width="35.77734375" style="2" customWidth="1"/>
    <col min="769" max="770" width="14.109375" style="2" customWidth="1"/>
    <col min="771" max="773" width="8.88671875" style="2"/>
    <col min="774" max="774" width="49.44140625" style="2" customWidth="1"/>
    <col min="775" max="1022" width="8.88671875" style="2"/>
    <col min="1023" max="1023" width="47.88671875" style="2" bestFit="1" customWidth="1"/>
    <col min="1024" max="1024" width="35.77734375" style="2" customWidth="1"/>
    <col min="1025" max="1026" width="14.109375" style="2" customWidth="1"/>
    <col min="1027" max="1029" width="8.88671875" style="2"/>
    <col min="1030" max="1030" width="49.44140625" style="2" customWidth="1"/>
    <col min="1031" max="1278" width="8.88671875" style="2"/>
    <col min="1279" max="1279" width="47.88671875" style="2" bestFit="1" customWidth="1"/>
    <col min="1280" max="1280" width="35.77734375" style="2" customWidth="1"/>
    <col min="1281" max="1282" width="14.109375" style="2" customWidth="1"/>
    <col min="1283" max="1285" width="8.88671875" style="2"/>
    <col min="1286" max="1286" width="49.44140625" style="2" customWidth="1"/>
    <col min="1287" max="1534" width="8.88671875" style="2"/>
    <col min="1535" max="1535" width="47.88671875" style="2" bestFit="1" customWidth="1"/>
    <col min="1536" max="1536" width="35.77734375" style="2" customWidth="1"/>
    <col min="1537" max="1538" width="14.109375" style="2" customWidth="1"/>
    <col min="1539" max="1541" width="8.88671875" style="2"/>
    <col min="1542" max="1542" width="49.44140625" style="2" customWidth="1"/>
    <col min="1543" max="1790" width="8.88671875" style="2"/>
    <col min="1791" max="1791" width="47.88671875" style="2" bestFit="1" customWidth="1"/>
    <col min="1792" max="1792" width="35.77734375" style="2" customWidth="1"/>
    <col min="1793" max="1794" width="14.109375" style="2" customWidth="1"/>
    <col min="1795" max="1797" width="8.88671875" style="2"/>
    <col min="1798" max="1798" width="49.44140625" style="2" customWidth="1"/>
    <col min="1799" max="2046" width="8.88671875" style="2"/>
    <col min="2047" max="2047" width="47.88671875" style="2" bestFit="1" customWidth="1"/>
    <col min="2048" max="2048" width="35.77734375" style="2" customWidth="1"/>
    <col min="2049" max="2050" width="14.109375" style="2" customWidth="1"/>
    <col min="2051" max="2053" width="8.88671875" style="2"/>
    <col min="2054" max="2054" width="49.44140625" style="2" customWidth="1"/>
    <col min="2055" max="2302" width="8.88671875" style="2"/>
    <col min="2303" max="2303" width="47.88671875" style="2" bestFit="1" customWidth="1"/>
    <col min="2304" max="2304" width="35.77734375" style="2" customWidth="1"/>
    <col min="2305" max="2306" width="14.109375" style="2" customWidth="1"/>
    <col min="2307" max="2309" width="8.88671875" style="2"/>
    <col min="2310" max="2310" width="49.44140625" style="2" customWidth="1"/>
    <col min="2311" max="2558" width="8.88671875" style="2"/>
    <col min="2559" max="2559" width="47.88671875" style="2" bestFit="1" customWidth="1"/>
    <col min="2560" max="2560" width="35.77734375" style="2" customWidth="1"/>
    <col min="2561" max="2562" width="14.109375" style="2" customWidth="1"/>
    <col min="2563" max="2565" width="8.88671875" style="2"/>
    <col min="2566" max="2566" width="49.44140625" style="2" customWidth="1"/>
    <col min="2567" max="2814" width="8.88671875" style="2"/>
    <col min="2815" max="2815" width="47.88671875" style="2" bestFit="1" customWidth="1"/>
    <col min="2816" max="2816" width="35.77734375" style="2" customWidth="1"/>
    <col min="2817" max="2818" width="14.109375" style="2" customWidth="1"/>
    <col min="2819" max="2821" width="8.88671875" style="2"/>
    <col min="2822" max="2822" width="49.44140625" style="2" customWidth="1"/>
    <col min="2823" max="3070" width="8.88671875" style="2"/>
    <col min="3071" max="3071" width="47.88671875" style="2" bestFit="1" customWidth="1"/>
    <col min="3072" max="3072" width="35.77734375" style="2" customWidth="1"/>
    <col min="3073" max="3074" width="14.109375" style="2" customWidth="1"/>
    <col min="3075" max="3077" width="8.88671875" style="2"/>
    <col min="3078" max="3078" width="49.44140625" style="2" customWidth="1"/>
    <col min="3079" max="3326" width="8.88671875" style="2"/>
    <col min="3327" max="3327" width="47.88671875" style="2" bestFit="1" customWidth="1"/>
    <col min="3328" max="3328" width="35.77734375" style="2" customWidth="1"/>
    <col min="3329" max="3330" width="14.109375" style="2" customWidth="1"/>
    <col min="3331" max="3333" width="8.88671875" style="2"/>
    <col min="3334" max="3334" width="49.44140625" style="2" customWidth="1"/>
    <col min="3335" max="3582" width="8.88671875" style="2"/>
    <col min="3583" max="3583" width="47.88671875" style="2" bestFit="1" customWidth="1"/>
    <col min="3584" max="3584" width="35.77734375" style="2" customWidth="1"/>
    <col min="3585" max="3586" width="14.109375" style="2" customWidth="1"/>
    <col min="3587" max="3589" width="8.88671875" style="2"/>
    <col min="3590" max="3590" width="49.44140625" style="2" customWidth="1"/>
    <col min="3591" max="3838" width="8.88671875" style="2"/>
    <col min="3839" max="3839" width="47.88671875" style="2" bestFit="1" customWidth="1"/>
    <col min="3840" max="3840" width="35.77734375" style="2" customWidth="1"/>
    <col min="3841" max="3842" width="14.109375" style="2" customWidth="1"/>
    <col min="3843" max="3845" width="8.88671875" style="2"/>
    <col min="3846" max="3846" width="49.44140625" style="2" customWidth="1"/>
    <col min="3847" max="4094" width="8.88671875" style="2"/>
    <col min="4095" max="4095" width="47.88671875" style="2" bestFit="1" customWidth="1"/>
    <col min="4096" max="4096" width="35.77734375" style="2" customWidth="1"/>
    <col min="4097" max="4098" width="14.109375" style="2" customWidth="1"/>
    <col min="4099" max="4101" width="8.88671875" style="2"/>
    <col min="4102" max="4102" width="49.44140625" style="2" customWidth="1"/>
    <col min="4103" max="4350" width="8.88671875" style="2"/>
    <col min="4351" max="4351" width="47.88671875" style="2" bestFit="1" customWidth="1"/>
    <col min="4352" max="4352" width="35.77734375" style="2" customWidth="1"/>
    <col min="4353" max="4354" width="14.109375" style="2" customWidth="1"/>
    <col min="4355" max="4357" width="8.88671875" style="2"/>
    <col min="4358" max="4358" width="49.44140625" style="2" customWidth="1"/>
    <col min="4359" max="4606" width="8.88671875" style="2"/>
    <col min="4607" max="4607" width="47.88671875" style="2" bestFit="1" customWidth="1"/>
    <col min="4608" max="4608" width="35.77734375" style="2" customWidth="1"/>
    <col min="4609" max="4610" width="14.109375" style="2" customWidth="1"/>
    <col min="4611" max="4613" width="8.88671875" style="2"/>
    <col min="4614" max="4614" width="49.44140625" style="2" customWidth="1"/>
    <col min="4615" max="4862" width="8.88671875" style="2"/>
    <col min="4863" max="4863" width="47.88671875" style="2" bestFit="1" customWidth="1"/>
    <col min="4864" max="4864" width="35.77734375" style="2" customWidth="1"/>
    <col min="4865" max="4866" width="14.109375" style="2" customWidth="1"/>
    <col min="4867" max="4869" width="8.88671875" style="2"/>
    <col min="4870" max="4870" width="49.44140625" style="2" customWidth="1"/>
    <col min="4871" max="5118" width="8.88671875" style="2"/>
    <col min="5119" max="5119" width="47.88671875" style="2" bestFit="1" customWidth="1"/>
    <col min="5120" max="5120" width="35.77734375" style="2" customWidth="1"/>
    <col min="5121" max="5122" width="14.109375" style="2" customWidth="1"/>
    <col min="5123" max="5125" width="8.88671875" style="2"/>
    <col min="5126" max="5126" width="49.44140625" style="2" customWidth="1"/>
    <col min="5127" max="5374" width="8.88671875" style="2"/>
    <col min="5375" max="5375" width="47.88671875" style="2" bestFit="1" customWidth="1"/>
    <col min="5376" max="5376" width="35.77734375" style="2" customWidth="1"/>
    <col min="5377" max="5378" width="14.109375" style="2" customWidth="1"/>
    <col min="5379" max="5381" width="8.88671875" style="2"/>
    <col min="5382" max="5382" width="49.44140625" style="2" customWidth="1"/>
    <col min="5383" max="5630" width="8.88671875" style="2"/>
    <col min="5631" max="5631" width="47.88671875" style="2" bestFit="1" customWidth="1"/>
    <col min="5632" max="5632" width="35.77734375" style="2" customWidth="1"/>
    <col min="5633" max="5634" width="14.109375" style="2" customWidth="1"/>
    <col min="5635" max="5637" width="8.88671875" style="2"/>
    <col min="5638" max="5638" width="49.44140625" style="2" customWidth="1"/>
    <col min="5639" max="5886" width="8.88671875" style="2"/>
    <col min="5887" max="5887" width="47.88671875" style="2" bestFit="1" customWidth="1"/>
    <col min="5888" max="5888" width="35.77734375" style="2" customWidth="1"/>
    <col min="5889" max="5890" width="14.109375" style="2" customWidth="1"/>
    <col min="5891" max="5893" width="8.88671875" style="2"/>
    <col min="5894" max="5894" width="49.44140625" style="2" customWidth="1"/>
    <col min="5895" max="6142" width="8.88671875" style="2"/>
    <col min="6143" max="6143" width="47.88671875" style="2" bestFit="1" customWidth="1"/>
    <col min="6144" max="6144" width="35.77734375" style="2" customWidth="1"/>
    <col min="6145" max="6146" width="14.109375" style="2" customWidth="1"/>
    <col min="6147" max="6149" width="8.88671875" style="2"/>
    <col min="6150" max="6150" width="49.44140625" style="2" customWidth="1"/>
    <col min="6151" max="6398" width="8.88671875" style="2"/>
    <col min="6399" max="6399" width="47.88671875" style="2" bestFit="1" customWidth="1"/>
    <col min="6400" max="6400" width="35.77734375" style="2" customWidth="1"/>
    <col min="6401" max="6402" width="14.109375" style="2" customWidth="1"/>
    <col min="6403" max="6405" width="8.88671875" style="2"/>
    <col min="6406" max="6406" width="49.44140625" style="2" customWidth="1"/>
    <col min="6407" max="6654" width="8.88671875" style="2"/>
    <col min="6655" max="6655" width="47.88671875" style="2" bestFit="1" customWidth="1"/>
    <col min="6656" max="6656" width="35.77734375" style="2" customWidth="1"/>
    <col min="6657" max="6658" width="14.109375" style="2" customWidth="1"/>
    <col min="6659" max="6661" width="8.88671875" style="2"/>
    <col min="6662" max="6662" width="49.44140625" style="2" customWidth="1"/>
    <col min="6663" max="6910" width="8.88671875" style="2"/>
    <col min="6911" max="6911" width="47.88671875" style="2" bestFit="1" customWidth="1"/>
    <col min="6912" max="6912" width="35.77734375" style="2" customWidth="1"/>
    <col min="6913" max="6914" width="14.109375" style="2" customWidth="1"/>
    <col min="6915" max="6917" width="8.88671875" style="2"/>
    <col min="6918" max="6918" width="49.44140625" style="2" customWidth="1"/>
    <col min="6919" max="7166" width="8.88671875" style="2"/>
    <col min="7167" max="7167" width="47.88671875" style="2" bestFit="1" customWidth="1"/>
    <col min="7168" max="7168" width="35.77734375" style="2" customWidth="1"/>
    <col min="7169" max="7170" width="14.109375" style="2" customWidth="1"/>
    <col min="7171" max="7173" width="8.88671875" style="2"/>
    <col min="7174" max="7174" width="49.44140625" style="2" customWidth="1"/>
    <col min="7175" max="7422" width="8.88671875" style="2"/>
    <col min="7423" max="7423" width="47.88671875" style="2" bestFit="1" customWidth="1"/>
    <col min="7424" max="7424" width="35.77734375" style="2" customWidth="1"/>
    <col min="7425" max="7426" width="14.109375" style="2" customWidth="1"/>
    <col min="7427" max="7429" width="8.88671875" style="2"/>
    <col min="7430" max="7430" width="49.44140625" style="2" customWidth="1"/>
    <col min="7431" max="7678" width="8.88671875" style="2"/>
    <col min="7679" max="7679" width="47.88671875" style="2" bestFit="1" customWidth="1"/>
    <col min="7680" max="7680" width="35.77734375" style="2" customWidth="1"/>
    <col min="7681" max="7682" width="14.109375" style="2" customWidth="1"/>
    <col min="7683" max="7685" width="8.88671875" style="2"/>
    <col min="7686" max="7686" width="49.44140625" style="2" customWidth="1"/>
    <col min="7687" max="7934" width="8.88671875" style="2"/>
    <col min="7935" max="7935" width="47.88671875" style="2" bestFit="1" customWidth="1"/>
    <col min="7936" max="7936" width="35.77734375" style="2" customWidth="1"/>
    <col min="7937" max="7938" width="14.109375" style="2" customWidth="1"/>
    <col min="7939" max="7941" width="8.88671875" style="2"/>
    <col min="7942" max="7942" width="49.44140625" style="2" customWidth="1"/>
    <col min="7943" max="8190" width="8.88671875" style="2"/>
    <col min="8191" max="8191" width="47.88671875" style="2" bestFit="1" customWidth="1"/>
    <col min="8192" max="8192" width="35.77734375" style="2" customWidth="1"/>
    <col min="8193" max="8194" width="14.109375" style="2" customWidth="1"/>
    <col min="8195" max="8197" width="8.88671875" style="2"/>
    <col min="8198" max="8198" width="49.44140625" style="2" customWidth="1"/>
    <col min="8199" max="8446" width="8.88671875" style="2"/>
    <col min="8447" max="8447" width="47.88671875" style="2" bestFit="1" customWidth="1"/>
    <col min="8448" max="8448" width="35.77734375" style="2" customWidth="1"/>
    <col min="8449" max="8450" width="14.109375" style="2" customWidth="1"/>
    <col min="8451" max="8453" width="8.88671875" style="2"/>
    <col min="8454" max="8454" width="49.44140625" style="2" customWidth="1"/>
    <col min="8455" max="8702" width="8.88671875" style="2"/>
    <col min="8703" max="8703" width="47.88671875" style="2" bestFit="1" customWidth="1"/>
    <col min="8704" max="8704" width="35.77734375" style="2" customWidth="1"/>
    <col min="8705" max="8706" width="14.109375" style="2" customWidth="1"/>
    <col min="8707" max="8709" width="8.88671875" style="2"/>
    <col min="8710" max="8710" width="49.44140625" style="2" customWidth="1"/>
    <col min="8711" max="8958" width="8.88671875" style="2"/>
    <col min="8959" max="8959" width="47.88671875" style="2" bestFit="1" customWidth="1"/>
    <col min="8960" max="8960" width="35.77734375" style="2" customWidth="1"/>
    <col min="8961" max="8962" width="14.109375" style="2" customWidth="1"/>
    <col min="8963" max="8965" width="8.88671875" style="2"/>
    <col min="8966" max="8966" width="49.44140625" style="2" customWidth="1"/>
    <col min="8967" max="9214" width="8.88671875" style="2"/>
    <col min="9215" max="9215" width="47.88671875" style="2" bestFit="1" customWidth="1"/>
    <col min="9216" max="9216" width="35.77734375" style="2" customWidth="1"/>
    <col min="9217" max="9218" width="14.109375" style="2" customWidth="1"/>
    <col min="9219" max="9221" width="8.88671875" style="2"/>
    <col min="9222" max="9222" width="49.44140625" style="2" customWidth="1"/>
    <col min="9223" max="9470" width="8.88671875" style="2"/>
    <col min="9471" max="9471" width="47.88671875" style="2" bestFit="1" customWidth="1"/>
    <col min="9472" max="9472" width="35.77734375" style="2" customWidth="1"/>
    <col min="9473" max="9474" width="14.109375" style="2" customWidth="1"/>
    <col min="9475" max="9477" width="8.88671875" style="2"/>
    <col min="9478" max="9478" width="49.44140625" style="2" customWidth="1"/>
    <col min="9479" max="9726" width="8.88671875" style="2"/>
    <col min="9727" max="9727" width="47.88671875" style="2" bestFit="1" customWidth="1"/>
    <col min="9728" max="9728" width="35.77734375" style="2" customWidth="1"/>
    <col min="9729" max="9730" width="14.109375" style="2" customWidth="1"/>
    <col min="9731" max="9733" width="8.88671875" style="2"/>
    <col min="9734" max="9734" width="49.44140625" style="2" customWidth="1"/>
    <col min="9735" max="9982" width="8.88671875" style="2"/>
    <col min="9983" max="9983" width="47.88671875" style="2" bestFit="1" customWidth="1"/>
    <col min="9984" max="9984" width="35.77734375" style="2" customWidth="1"/>
    <col min="9985" max="9986" width="14.109375" style="2" customWidth="1"/>
    <col min="9987" max="9989" width="8.88671875" style="2"/>
    <col min="9990" max="9990" width="49.44140625" style="2" customWidth="1"/>
    <col min="9991" max="10238" width="8.88671875" style="2"/>
    <col min="10239" max="10239" width="47.88671875" style="2" bestFit="1" customWidth="1"/>
    <col min="10240" max="10240" width="35.77734375" style="2" customWidth="1"/>
    <col min="10241" max="10242" width="14.109375" style="2" customWidth="1"/>
    <col min="10243" max="10245" width="8.88671875" style="2"/>
    <col min="10246" max="10246" width="49.44140625" style="2" customWidth="1"/>
    <col min="10247" max="10494" width="8.88671875" style="2"/>
    <col min="10495" max="10495" width="47.88671875" style="2" bestFit="1" customWidth="1"/>
    <col min="10496" max="10496" width="35.77734375" style="2" customWidth="1"/>
    <col min="10497" max="10498" width="14.109375" style="2" customWidth="1"/>
    <col min="10499" max="10501" width="8.88671875" style="2"/>
    <col min="10502" max="10502" width="49.44140625" style="2" customWidth="1"/>
    <col min="10503" max="10750" width="8.88671875" style="2"/>
    <col min="10751" max="10751" width="47.88671875" style="2" bestFit="1" customWidth="1"/>
    <col min="10752" max="10752" width="35.77734375" style="2" customWidth="1"/>
    <col min="10753" max="10754" width="14.109375" style="2" customWidth="1"/>
    <col min="10755" max="10757" width="8.88671875" style="2"/>
    <col min="10758" max="10758" width="49.44140625" style="2" customWidth="1"/>
    <col min="10759" max="11006" width="8.88671875" style="2"/>
    <col min="11007" max="11007" width="47.88671875" style="2" bestFit="1" customWidth="1"/>
    <col min="11008" max="11008" width="35.77734375" style="2" customWidth="1"/>
    <col min="11009" max="11010" width="14.109375" style="2" customWidth="1"/>
    <col min="11011" max="11013" width="8.88671875" style="2"/>
    <col min="11014" max="11014" width="49.44140625" style="2" customWidth="1"/>
    <col min="11015" max="11262" width="8.88671875" style="2"/>
    <col min="11263" max="11263" width="47.88671875" style="2" bestFit="1" customWidth="1"/>
    <col min="11264" max="11264" width="35.77734375" style="2" customWidth="1"/>
    <col min="11265" max="11266" width="14.109375" style="2" customWidth="1"/>
    <col min="11267" max="11269" width="8.88671875" style="2"/>
    <col min="11270" max="11270" width="49.44140625" style="2" customWidth="1"/>
    <col min="11271" max="11518" width="8.88671875" style="2"/>
    <col min="11519" max="11519" width="47.88671875" style="2" bestFit="1" customWidth="1"/>
    <col min="11520" max="11520" width="35.77734375" style="2" customWidth="1"/>
    <col min="11521" max="11522" width="14.109375" style="2" customWidth="1"/>
    <col min="11523" max="11525" width="8.88671875" style="2"/>
    <col min="11526" max="11526" width="49.44140625" style="2" customWidth="1"/>
    <col min="11527" max="11774" width="8.88671875" style="2"/>
    <col min="11775" max="11775" width="47.88671875" style="2" bestFit="1" customWidth="1"/>
    <col min="11776" max="11776" width="35.77734375" style="2" customWidth="1"/>
    <col min="11777" max="11778" width="14.109375" style="2" customWidth="1"/>
    <col min="11779" max="11781" width="8.88671875" style="2"/>
    <col min="11782" max="11782" width="49.44140625" style="2" customWidth="1"/>
    <col min="11783" max="12030" width="8.88671875" style="2"/>
    <col min="12031" max="12031" width="47.88671875" style="2" bestFit="1" customWidth="1"/>
    <col min="12032" max="12032" width="35.77734375" style="2" customWidth="1"/>
    <col min="12033" max="12034" width="14.109375" style="2" customWidth="1"/>
    <col min="12035" max="12037" width="8.88671875" style="2"/>
    <col min="12038" max="12038" width="49.44140625" style="2" customWidth="1"/>
    <col min="12039" max="12286" width="8.88671875" style="2"/>
    <col min="12287" max="12287" width="47.88671875" style="2" bestFit="1" customWidth="1"/>
    <col min="12288" max="12288" width="35.77734375" style="2" customWidth="1"/>
    <col min="12289" max="12290" width="14.109375" style="2" customWidth="1"/>
    <col min="12291" max="12293" width="8.88671875" style="2"/>
    <col min="12294" max="12294" width="49.44140625" style="2" customWidth="1"/>
    <col min="12295" max="12542" width="8.88671875" style="2"/>
    <col min="12543" max="12543" width="47.88671875" style="2" bestFit="1" customWidth="1"/>
    <col min="12544" max="12544" width="35.77734375" style="2" customWidth="1"/>
    <col min="12545" max="12546" width="14.109375" style="2" customWidth="1"/>
    <col min="12547" max="12549" width="8.88671875" style="2"/>
    <col min="12550" max="12550" width="49.44140625" style="2" customWidth="1"/>
    <col min="12551" max="12798" width="8.88671875" style="2"/>
    <col min="12799" max="12799" width="47.88671875" style="2" bestFit="1" customWidth="1"/>
    <col min="12800" max="12800" width="35.77734375" style="2" customWidth="1"/>
    <col min="12801" max="12802" width="14.109375" style="2" customWidth="1"/>
    <col min="12803" max="12805" width="8.88671875" style="2"/>
    <col min="12806" max="12806" width="49.44140625" style="2" customWidth="1"/>
    <col min="12807" max="13054" width="8.88671875" style="2"/>
    <col min="13055" max="13055" width="47.88671875" style="2" bestFit="1" customWidth="1"/>
    <col min="13056" max="13056" width="35.77734375" style="2" customWidth="1"/>
    <col min="13057" max="13058" width="14.109375" style="2" customWidth="1"/>
    <col min="13059" max="13061" width="8.88671875" style="2"/>
    <col min="13062" max="13062" width="49.44140625" style="2" customWidth="1"/>
    <col min="13063" max="13310" width="8.88671875" style="2"/>
    <col min="13311" max="13311" width="47.88671875" style="2" bestFit="1" customWidth="1"/>
    <col min="13312" max="13312" width="35.77734375" style="2" customWidth="1"/>
    <col min="13313" max="13314" width="14.109375" style="2" customWidth="1"/>
    <col min="13315" max="13317" width="8.88671875" style="2"/>
    <col min="13318" max="13318" width="49.44140625" style="2" customWidth="1"/>
    <col min="13319" max="13566" width="8.88671875" style="2"/>
    <col min="13567" max="13567" width="47.88671875" style="2" bestFit="1" customWidth="1"/>
    <col min="13568" max="13568" width="35.77734375" style="2" customWidth="1"/>
    <col min="13569" max="13570" width="14.109375" style="2" customWidth="1"/>
    <col min="13571" max="13573" width="8.88671875" style="2"/>
    <col min="13574" max="13574" width="49.44140625" style="2" customWidth="1"/>
    <col min="13575" max="13822" width="8.88671875" style="2"/>
    <col min="13823" max="13823" width="47.88671875" style="2" bestFit="1" customWidth="1"/>
    <col min="13824" max="13824" width="35.77734375" style="2" customWidth="1"/>
    <col min="13825" max="13826" width="14.109375" style="2" customWidth="1"/>
    <col min="13827" max="13829" width="8.88671875" style="2"/>
    <col min="13830" max="13830" width="49.44140625" style="2" customWidth="1"/>
    <col min="13831" max="14078" width="8.88671875" style="2"/>
    <col min="14079" max="14079" width="47.88671875" style="2" bestFit="1" customWidth="1"/>
    <col min="14080" max="14080" width="35.77734375" style="2" customWidth="1"/>
    <col min="14081" max="14082" width="14.109375" style="2" customWidth="1"/>
    <col min="14083" max="14085" width="8.88671875" style="2"/>
    <col min="14086" max="14086" width="49.44140625" style="2" customWidth="1"/>
    <col min="14087" max="14334" width="8.88671875" style="2"/>
    <col min="14335" max="14335" width="47.88671875" style="2" bestFit="1" customWidth="1"/>
    <col min="14336" max="14336" width="35.77734375" style="2" customWidth="1"/>
    <col min="14337" max="14338" width="14.109375" style="2" customWidth="1"/>
    <col min="14339" max="14341" width="8.88671875" style="2"/>
    <col min="14342" max="14342" width="49.44140625" style="2" customWidth="1"/>
    <col min="14343" max="14590" width="8.88671875" style="2"/>
    <col min="14591" max="14591" width="47.88671875" style="2" bestFit="1" customWidth="1"/>
    <col min="14592" max="14592" width="35.77734375" style="2" customWidth="1"/>
    <col min="14593" max="14594" width="14.109375" style="2" customWidth="1"/>
    <col min="14595" max="14597" width="8.88671875" style="2"/>
    <col min="14598" max="14598" width="49.44140625" style="2" customWidth="1"/>
    <col min="14599" max="14846" width="8.88671875" style="2"/>
    <col min="14847" max="14847" width="47.88671875" style="2" bestFit="1" customWidth="1"/>
    <col min="14848" max="14848" width="35.77734375" style="2" customWidth="1"/>
    <col min="14849" max="14850" width="14.109375" style="2" customWidth="1"/>
    <col min="14851" max="14853" width="8.88671875" style="2"/>
    <col min="14854" max="14854" width="49.44140625" style="2" customWidth="1"/>
    <col min="14855" max="15102" width="8.88671875" style="2"/>
    <col min="15103" max="15103" width="47.88671875" style="2" bestFit="1" customWidth="1"/>
    <col min="15104" max="15104" width="35.77734375" style="2" customWidth="1"/>
    <col min="15105" max="15106" width="14.109375" style="2" customWidth="1"/>
    <col min="15107" max="15109" width="8.88671875" style="2"/>
    <col min="15110" max="15110" width="49.44140625" style="2" customWidth="1"/>
    <col min="15111" max="15358" width="8.88671875" style="2"/>
    <col min="15359" max="15359" width="47.88671875" style="2" bestFit="1" customWidth="1"/>
    <col min="15360" max="15360" width="35.77734375" style="2" customWidth="1"/>
    <col min="15361" max="15362" width="14.109375" style="2" customWidth="1"/>
    <col min="15363" max="15365" width="8.88671875" style="2"/>
    <col min="15366" max="15366" width="49.44140625" style="2" customWidth="1"/>
    <col min="15367" max="15614" width="8.88671875" style="2"/>
    <col min="15615" max="15615" width="47.88671875" style="2" bestFit="1" customWidth="1"/>
    <col min="15616" max="15616" width="35.77734375" style="2" customWidth="1"/>
    <col min="15617" max="15618" width="14.109375" style="2" customWidth="1"/>
    <col min="15619" max="15621" width="8.88671875" style="2"/>
    <col min="15622" max="15622" width="49.44140625" style="2" customWidth="1"/>
    <col min="15623" max="15870" width="8.88671875" style="2"/>
    <col min="15871" max="15871" width="47.88671875" style="2" bestFit="1" customWidth="1"/>
    <col min="15872" max="15872" width="35.77734375" style="2" customWidth="1"/>
    <col min="15873" max="15874" width="14.109375" style="2" customWidth="1"/>
    <col min="15875" max="15877" width="8.88671875" style="2"/>
    <col min="15878" max="15878" width="49.44140625" style="2" customWidth="1"/>
    <col min="15879" max="16126" width="8.88671875" style="2"/>
    <col min="16127" max="16127" width="47.88671875" style="2" bestFit="1" customWidth="1"/>
    <col min="16128" max="16128" width="35.77734375" style="2" customWidth="1"/>
    <col min="16129" max="16130" width="14.109375" style="2" customWidth="1"/>
    <col min="16131" max="16133" width="8.88671875" style="2"/>
    <col min="16134" max="16134" width="49.44140625" style="2" customWidth="1"/>
    <col min="16135" max="16384" width="8.88671875" style="2"/>
  </cols>
  <sheetData>
    <row r="1" spans="1:8" x14ac:dyDescent="0.25">
      <c r="A1" s="116" t="s">
        <v>87</v>
      </c>
      <c r="B1" s="116"/>
      <c r="C1" s="116"/>
      <c r="D1" s="116"/>
      <c r="E1" s="116"/>
      <c r="F1" s="36"/>
      <c r="G1" s="22"/>
      <c r="H1" s="22"/>
    </row>
    <row r="2" spans="1:8" ht="34.200000000000003" customHeight="1" x14ac:dyDescent="0.25">
      <c r="A2" s="117" t="s">
        <v>86</v>
      </c>
      <c r="B2" s="117"/>
      <c r="C2" s="117"/>
      <c r="D2" s="117"/>
      <c r="E2" s="117"/>
      <c r="F2" s="23"/>
      <c r="G2" s="23"/>
      <c r="H2" s="23"/>
    </row>
    <row r="3" spans="1:8" x14ac:dyDescent="0.25">
      <c r="A3" s="118" t="s">
        <v>49</v>
      </c>
      <c r="B3" s="118" t="s">
        <v>1</v>
      </c>
      <c r="C3" s="118" t="s">
        <v>50</v>
      </c>
      <c r="D3" s="149" t="s">
        <v>57</v>
      </c>
      <c r="E3" s="149"/>
      <c r="G3" s="37"/>
      <c r="H3" s="37"/>
    </row>
    <row r="4" spans="1:8" ht="41.4" x14ac:dyDescent="0.25">
      <c r="A4" s="118"/>
      <c r="B4" s="118"/>
      <c r="C4" s="118"/>
      <c r="D4" s="24" t="s">
        <v>58</v>
      </c>
      <c r="E4" s="24" t="s">
        <v>59</v>
      </c>
    </row>
    <row r="5" spans="1:8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8" s="40" customFormat="1" x14ac:dyDescent="0.25">
      <c r="A6" s="127">
        <v>1</v>
      </c>
      <c r="B6" s="150" t="s">
        <v>80</v>
      </c>
      <c r="C6" s="25" t="s">
        <v>10</v>
      </c>
      <c r="D6" s="38">
        <f t="shared" ref="D6:E8" si="0">D12+D30+D42</f>
        <v>63901.599999999999</v>
      </c>
      <c r="E6" s="38">
        <f t="shared" si="0"/>
        <v>63720.2</v>
      </c>
      <c r="F6" s="39"/>
    </row>
    <row r="7" spans="1:8" s="40" customFormat="1" x14ac:dyDescent="0.25">
      <c r="A7" s="127"/>
      <c r="B7" s="151"/>
      <c r="C7" s="25" t="s">
        <v>60</v>
      </c>
      <c r="D7" s="38">
        <f t="shared" si="0"/>
        <v>4273</v>
      </c>
      <c r="E7" s="38">
        <f t="shared" si="0"/>
        <v>4109</v>
      </c>
      <c r="F7" s="39"/>
    </row>
    <row r="8" spans="1:8" s="40" customFormat="1" x14ac:dyDescent="0.25">
      <c r="A8" s="127"/>
      <c r="B8" s="151"/>
      <c r="C8" s="25" t="s">
        <v>61</v>
      </c>
      <c r="D8" s="38">
        <f t="shared" si="0"/>
        <v>10620.3</v>
      </c>
      <c r="E8" s="38">
        <f t="shared" si="0"/>
        <v>10602.9</v>
      </c>
      <c r="F8" s="39"/>
    </row>
    <row r="9" spans="1:8" s="40" customFormat="1" x14ac:dyDescent="0.25">
      <c r="A9" s="127"/>
      <c r="B9" s="151"/>
      <c r="C9" s="41" t="s">
        <v>62</v>
      </c>
      <c r="D9" s="38">
        <f>D15+D33+D45</f>
        <v>49008.3</v>
      </c>
      <c r="E9" s="38">
        <f>E15+E33+E45</f>
        <v>49008.3</v>
      </c>
      <c r="F9" s="39"/>
    </row>
    <row r="10" spans="1:8" s="40" customFormat="1" x14ac:dyDescent="0.25">
      <c r="A10" s="127"/>
      <c r="B10" s="151"/>
      <c r="C10" s="41" t="s">
        <v>63</v>
      </c>
      <c r="D10" s="38">
        <f t="shared" ref="D10:E11" si="1">D16+D34+D46</f>
        <v>0</v>
      </c>
      <c r="E10" s="38">
        <f t="shared" si="1"/>
        <v>0</v>
      </c>
      <c r="F10" s="39"/>
    </row>
    <row r="11" spans="1:8" s="40" customFormat="1" x14ac:dyDescent="0.25">
      <c r="A11" s="127"/>
      <c r="B11" s="152"/>
      <c r="C11" s="41" t="s">
        <v>64</v>
      </c>
      <c r="D11" s="38">
        <f t="shared" si="1"/>
        <v>0</v>
      </c>
      <c r="E11" s="38">
        <f t="shared" si="1"/>
        <v>0</v>
      </c>
      <c r="F11" s="39"/>
    </row>
    <row r="12" spans="1:8" s="32" customFormat="1" ht="14.4" x14ac:dyDescent="0.3">
      <c r="A12" s="119">
        <v>2</v>
      </c>
      <c r="B12" s="153" t="s">
        <v>81</v>
      </c>
      <c r="C12" s="29" t="s">
        <v>10</v>
      </c>
      <c r="D12" s="42">
        <f>D18+D24</f>
        <v>285.79999999999995</v>
      </c>
      <c r="E12" s="42">
        <f>E18+E24</f>
        <v>285.79999999999995</v>
      </c>
      <c r="F12" s="43"/>
    </row>
    <row r="13" spans="1:8" s="32" customFormat="1" ht="14.4" x14ac:dyDescent="0.3">
      <c r="A13" s="119"/>
      <c r="B13" s="153"/>
      <c r="C13" s="29" t="s">
        <v>60</v>
      </c>
      <c r="D13" s="42">
        <f t="shared" ref="D13:E13" si="2">D19+D25</f>
        <v>0</v>
      </c>
      <c r="E13" s="42">
        <f t="shared" si="2"/>
        <v>0</v>
      </c>
      <c r="F13" s="43"/>
    </row>
    <row r="14" spans="1:8" s="32" customFormat="1" ht="14.4" x14ac:dyDescent="0.3">
      <c r="A14" s="119"/>
      <c r="B14" s="153"/>
      <c r="C14" s="29" t="s">
        <v>61</v>
      </c>
      <c r="D14" s="42">
        <f t="shared" ref="D14:E14" si="3">D20+D26</f>
        <v>185</v>
      </c>
      <c r="E14" s="42">
        <f t="shared" si="3"/>
        <v>185</v>
      </c>
      <c r="F14" s="43"/>
    </row>
    <row r="15" spans="1:8" s="32" customFormat="1" ht="14.4" x14ac:dyDescent="0.3">
      <c r="A15" s="119"/>
      <c r="B15" s="153"/>
      <c r="C15" s="44" t="s">
        <v>62</v>
      </c>
      <c r="D15" s="42">
        <f t="shared" ref="D15:E15" si="4">D21+D27</f>
        <v>100.8</v>
      </c>
      <c r="E15" s="42">
        <f t="shared" si="4"/>
        <v>100.8</v>
      </c>
      <c r="F15" s="43"/>
    </row>
    <row r="16" spans="1:8" s="32" customFormat="1" ht="14.4" x14ac:dyDescent="0.3">
      <c r="A16" s="119"/>
      <c r="B16" s="153"/>
      <c r="C16" s="44" t="s">
        <v>63</v>
      </c>
      <c r="D16" s="42">
        <f t="shared" ref="D16:E16" si="5">D22+D28</f>
        <v>0</v>
      </c>
      <c r="E16" s="42">
        <f t="shared" si="5"/>
        <v>0</v>
      </c>
      <c r="F16" s="43"/>
    </row>
    <row r="17" spans="1:6" s="32" customFormat="1" ht="14.4" x14ac:dyDescent="0.3">
      <c r="A17" s="119"/>
      <c r="B17" s="153"/>
      <c r="C17" s="44" t="s">
        <v>64</v>
      </c>
      <c r="D17" s="42">
        <f t="shared" ref="D17:E17" si="6">D23+D29</f>
        <v>0</v>
      </c>
      <c r="E17" s="42">
        <f t="shared" si="6"/>
        <v>0</v>
      </c>
      <c r="F17" s="43"/>
    </row>
    <row r="18" spans="1:6" x14ac:dyDescent="0.25">
      <c r="A18" s="123">
        <v>3</v>
      </c>
      <c r="B18" s="130" t="s">
        <v>65</v>
      </c>
      <c r="C18" s="33" t="s">
        <v>10</v>
      </c>
      <c r="D18" s="45">
        <f>SUM(D19:D23)</f>
        <v>43.4</v>
      </c>
      <c r="E18" s="45">
        <f>SUM(E19:E23)</f>
        <v>43.4</v>
      </c>
    </row>
    <row r="19" spans="1:6" ht="13.8" customHeight="1" x14ac:dyDescent="0.25">
      <c r="A19" s="123"/>
      <c r="B19" s="130"/>
      <c r="C19" s="33" t="s">
        <v>60</v>
      </c>
      <c r="D19" s="45"/>
      <c r="E19" s="45"/>
    </row>
    <row r="20" spans="1:6" ht="13.8" customHeight="1" x14ac:dyDescent="0.25">
      <c r="A20" s="123"/>
      <c r="B20" s="130"/>
      <c r="C20" s="33" t="s">
        <v>61</v>
      </c>
      <c r="D20" s="45">
        <v>23.4</v>
      </c>
      <c r="E20" s="45">
        <v>23.4</v>
      </c>
    </row>
    <row r="21" spans="1:6" ht="13.8" customHeight="1" x14ac:dyDescent="0.25">
      <c r="A21" s="123"/>
      <c r="B21" s="130"/>
      <c r="C21" s="46" t="s">
        <v>62</v>
      </c>
      <c r="D21" s="45">
        <v>20</v>
      </c>
      <c r="E21" s="45">
        <v>20</v>
      </c>
    </row>
    <row r="22" spans="1:6" x14ac:dyDescent="0.25">
      <c r="A22" s="123"/>
      <c r="B22" s="130"/>
      <c r="C22" s="46" t="s">
        <v>63</v>
      </c>
      <c r="D22" s="45"/>
      <c r="E22" s="45"/>
    </row>
    <row r="23" spans="1:6" x14ac:dyDescent="0.25">
      <c r="A23" s="123"/>
      <c r="B23" s="130"/>
      <c r="C23" s="46" t="s">
        <v>64</v>
      </c>
      <c r="D23" s="45"/>
      <c r="E23" s="45"/>
    </row>
    <row r="24" spans="1:6" x14ac:dyDescent="0.25">
      <c r="A24" s="123">
        <v>4</v>
      </c>
      <c r="B24" s="137" t="s">
        <v>66</v>
      </c>
      <c r="C24" s="33" t="s">
        <v>10</v>
      </c>
      <c r="D24" s="45">
        <f>SUM(D25:D29)</f>
        <v>242.39999999999998</v>
      </c>
      <c r="E24" s="45">
        <f>SUM(E25:E29)</f>
        <v>242.39999999999998</v>
      </c>
    </row>
    <row r="25" spans="1:6" x14ac:dyDescent="0.25">
      <c r="A25" s="123"/>
      <c r="B25" s="137"/>
      <c r="C25" s="33" t="s">
        <v>60</v>
      </c>
      <c r="D25" s="45"/>
      <c r="E25" s="45"/>
    </row>
    <row r="26" spans="1:6" x14ac:dyDescent="0.25">
      <c r="A26" s="123"/>
      <c r="B26" s="137"/>
      <c r="C26" s="33" t="s">
        <v>61</v>
      </c>
      <c r="D26" s="45">
        <v>161.6</v>
      </c>
      <c r="E26" s="45">
        <v>161.6</v>
      </c>
    </row>
    <row r="27" spans="1:6" x14ac:dyDescent="0.25">
      <c r="A27" s="123"/>
      <c r="B27" s="137"/>
      <c r="C27" s="46" t="s">
        <v>62</v>
      </c>
      <c r="D27" s="45">
        <v>80.8</v>
      </c>
      <c r="E27" s="45">
        <v>80.8</v>
      </c>
    </row>
    <row r="28" spans="1:6" x14ac:dyDescent="0.25">
      <c r="A28" s="123"/>
      <c r="B28" s="137"/>
      <c r="C28" s="46" t="s">
        <v>63</v>
      </c>
      <c r="D28" s="45"/>
      <c r="E28" s="45"/>
    </row>
    <row r="29" spans="1:6" x14ac:dyDescent="0.25">
      <c r="A29" s="123"/>
      <c r="B29" s="137"/>
      <c r="C29" s="46" t="s">
        <v>64</v>
      </c>
      <c r="D29" s="45"/>
      <c r="E29" s="45"/>
    </row>
    <row r="30" spans="1:6" ht="14.4" x14ac:dyDescent="0.3">
      <c r="A30" s="119">
        <v>5</v>
      </c>
      <c r="B30" s="153" t="s">
        <v>82</v>
      </c>
      <c r="C30" s="29" t="s">
        <v>10</v>
      </c>
      <c r="D30" s="42">
        <f>D36</f>
        <v>3994.7</v>
      </c>
      <c r="E30" s="42">
        <f>E36</f>
        <v>3994.7</v>
      </c>
    </row>
    <row r="31" spans="1:6" ht="14.4" x14ac:dyDescent="0.3">
      <c r="A31" s="119"/>
      <c r="B31" s="153"/>
      <c r="C31" s="29" t="s">
        <v>60</v>
      </c>
      <c r="D31" s="42">
        <f t="shared" ref="D31:E31" si="7">D37</f>
        <v>0</v>
      </c>
      <c r="E31" s="42">
        <f t="shared" si="7"/>
        <v>0</v>
      </c>
    </row>
    <row r="32" spans="1:6" ht="14.4" x14ac:dyDescent="0.3">
      <c r="A32" s="119"/>
      <c r="B32" s="153"/>
      <c r="C32" s="29" t="s">
        <v>61</v>
      </c>
      <c r="D32" s="42">
        <f t="shared" ref="D32:E32" si="8">D38</f>
        <v>164.7</v>
      </c>
      <c r="E32" s="42">
        <f t="shared" si="8"/>
        <v>164.7</v>
      </c>
    </row>
    <row r="33" spans="1:6" ht="14.4" x14ac:dyDescent="0.3">
      <c r="A33" s="119"/>
      <c r="B33" s="153"/>
      <c r="C33" s="44" t="s">
        <v>62</v>
      </c>
      <c r="D33" s="42">
        <f t="shared" ref="D33:E33" si="9">D39</f>
        <v>3830</v>
      </c>
      <c r="E33" s="42">
        <f t="shared" si="9"/>
        <v>3830</v>
      </c>
    </row>
    <row r="34" spans="1:6" ht="14.4" x14ac:dyDescent="0.3">
      <c r="A34" s="119"/>
      <c r="B34" s="153"/>
      <c r="C34" s="44" t="s">
        <v>63</v>
      </c>
      <c r="D34" s="42">
        <f t="shared" ref="D34:E34" si="10">D40</f>
        <v>0</v>
      </c>
      <c r="E34" s="42">
        <f t="shared" si="10"/>
        <v>0</v>
      </c>
    </row>
    <row r="35" spans="1:6" ht="14.4" x14ac:dyDescent="0.3">
      <c r="A35" s="119"/>
      <c r="B35" s="153"/>
      <c r="C35" s="44" t="s">
        <v>64</v>
      </c>
      <c r="D35" s="42">
        <f t="shared" ref="D35:E35" si="11">D41</f>
        <v>0</v>
      </c>
      <c r="E35" s="42">
        <f t="shared" si="11"/>
        <v>0</v>
      </c>
    </row>
    <row r="36" spans="1:6" x14ac:dyDescent="0.25">
      <c r="A36" s="123">
        <v>6</v>
      </c>
      <c r="B36" s="154" t="s">
        <v>67</v>
      </c>
      <c r="C36" s="33" t="s">
        <v>10</v>
      </c>
      <c r="D36" s="45">
        <f>D37+D38+D39+D40+D41</f>
        <v>3994.7</v>
      </c>
      <c r="E36" s="45">
        <f>E37+E38+E39+E40+E41</f>
        <v>3994.7</v>
      </c>
    </row>
    <row r="37" spans="1:6" x14ac:dyDescent="0.25">
      <c r="A37" s="123"/>
      <c r="B37" s="155"/>
      <c r="C37" s="33" t="s">
        <v>60</v>
      </c>
      <c r="D37" s="45"/>
      <c r="E37" s="45"/>
    </row>
    <row r="38" spans="1:6" x14ac:dyDescent="0.25">
      <c r="A38" s="123"/>
      <c r="B38" s="155"/>
      <c r="C38" s="33" t="s">
        <v>61</v>
      </c>
      <c r="D38" s="45">
        <v>164.7</v>
      </c>
      <c r="E38" s="45">
        <v>164.7</v>
      </c>
    </row>
    <row r="39" spans="1:6" x14ac:dyDescent="0.25">
      <c r="A39" s="123"/>
      <c r="B39" s="155"/>
      <c r="C39" s="46" t="s">
        <v>62</v>
      </c>
      <c r="D39" s="45">
        <v>3830</v>
      </c>
      <c r="E39" s="45">
        <v>3830</v>
      </c>
    </row>
    <row r="40" spans="1:6" x14ac:dyDescent="0.25">
      <c r="A40" s="123"/>
      <c r="B40" s="155"/>
      <c r="C40" s="46" t="s">
        <v>63</v>
      </c>
      <c r="D40" s="45"/>
      <c r="E40" s="45"/>
    </row>
    <row r="41" spans="1:6" x14ac:dyDescent="0.25">
      <c r="A41" s="123"/>
      <c r="B41" s="156"/>
      <c r="C41" s="46" t="s">
        <v>64</v>
      </c>
      <c r="D41" s="45"/>
      <c r="E41" s="45"/>
    </row>
    <row r="42" spans="1:6" s="32" customFormat="1" ht="14.4" x14ac:dyDescent="0.3">
      <c r="A42" s="119">
        <v>7</v>
      </c>
      <c r="B42" s="129" t="s">
        <v>89</v>
      </c>
      <c r="C42" s="29" t="s">
        <v>10</v>
      </c>
      <c r="D42" s="42">
        <f>D48+D54+D60+D66+D72+D78+D84+D90+D96+D102+D108+D114</f>
        <v>59621.1</v>
      </c>
      <c r="E42" s="42">
        <f>E48+E54+E60+E66+E72+E78+E84+E90+E96+E102+E108+E114</f>
        <v>59439.7</v>
      </c>
      <c r="F42" s="43"/>
    </row>
    <row r="43" spans="1:6" s="32" customFormat="1" ht="14.4" x14ac:dyDescent="0.3">
      <c r="A43" s="119"/>
      <c r="B43" s="129"/>
      <c r="C43" s="29" t="s">
        <v>60</v>
      </c>
      <c r="D43" s="42">
        <f t="shared" ref="D43:E43" si="12">D49+D55+D61+D67+D73+D79+D85+D91+D97+D103+D109+D115</f>
        <v>4273</v>
      </c>
      <c r="E43" s="42">
        <f t="shared" si="12"/>
        <v>4109</v>
      </c>
      <c r="F43" s="43"/>
    </row>
    <row r="44" spans="1:6" s="32" customFormat="1" ht="14.4" x14ac:dyDescent="0.3">
      <c r="A44" s="119"/>
      <c r="B44" s="129"/>
      <c r="C44" s="29" t="s">
        <v>61</v>
      </c>
      <c r="D44" s="42">
        <f t="shared" ref="D44:E44" si="13">D50+D56+D62+D68+D74+D80+D86+D92+D98+D104+D110+D116</f>
        <v>10270.599999999999</v>
      </c>
      <c r="E44" s="42">
        <f t="shared" si="13"/>
        <v>10253.199999999999</v>
      </c>
      <c r="F44" s="43"/>
    </row>
    <row r="45" spans="1:6" s="32" customFormat="1" ht="14.4" x14ac:dyDescent="0.3">
      <c r="A45" s="119"/>
      <c r="B45" s="129"/>
      <c r="C45" s="44" t="s">
        <v>62</v>
      </c>
      <c r="D45" s="42">
        <f t="shared" ref="D45:E45" si="14">D51+D57+D63+D69+D75+D81+D87+D93+D99+D105+D111+D117</f>
        <v>45077.5</v>
      </c>
      <c r="E45" s="42">
        <f t="shared" si="14"/>
        <v>45077.5</v>
      </c>
      <c r="F45" s="43"/>
    </row>
    <row r="46" spans="1:6" s="32" customFormat="1" ht="14.4" x14ac:dyDescent="0.3">
      <c r="A46" s="119"/>
      <c r="B46" s="129"/>
      <c r="C46" s="44" t="s">
        <v>63</v>
      </c>
      <c r="D46" s="42">
        <f t="shared" ref="D46:E46" si="15">D52+D58+D64+D70+D76+D82+D88+D94+D100+D106+D112+D118</f>
        <v>0</v>
      </c>
      <c r="E46" s="42">
        <f t="shared" si="15"/>
        <v>0</v>
      </c>
      <c r="F46" s="43"/>
    </row>
    <row r="47" spans="1:6" s="32" customFormat="1" ht="14.4" x14ac:dyDescent="0.3">
      <c r="A47" s="119"/>
      <c r="B47" s="129"/>
      <c r="C47" s="44" t="s">
        <v>64</v>
      </c>
      <c r="D47" s="42">
        <f t="shared" ref="D47:E47" si="16">D53+D59+D65+D71+D77+D83+D89+D95+D101+D107+D113+D119</f>
        <v>0</v>
      </c>
      <c r="E47" s="42">
        <f t="shared" si="16"/>
        <v>0</v>
      </c>
      <c r="F47" s="43"/>
    </row>
    <row r="48" spans="1:6" x14ac:dyDescent="0.25">
      <c r="A48" s="123">
        <v>8</v>
      </c>
      <c r="B48" s="154" t="s">
        <v>69</v>
      </c>
      <c r="C48" s="33" t="s">
        <v>10</v>
      </c>
      <c r="D48" s="45">
        <f>SUM(D49:D53)</f>
        <v>42552.800000000003</v>
      </c>
      <c r="E48" s="45">
        <f>SUM(E49:E53)</f>
        <v>42552.800000000003</v>
      </c>
    </row>
    <row r="49" spans="1:6" x14ac:dyDescent="0.25">
      <c r="A49" s="123"/>
      <c r="B49" s="155"/>
      <c r="C49" s="33" t="s">
        <v>60</v>
      </c>
      <c r="D49" s="45"/>
      <c r="E49" s="45"/>
      <c r="F49" s="2"/>
    </row>
    <row r="50" spans="1:6" x14ac:dyDescent="0.25">
      <c r="A50" s="123"/>
      <c r="B50" s="155"/>
      <c r="C50" s="33" t="s">
        <v>61</v>
      </c>
      <c r="D50" s="45">
        <v>1648.5</v>
      </c>
      <c r="E50" s="45">
        <v>1648.5</v>
      </c>
      <c r="F50" s="2"/>
    </row>
    <row r="51" spans="1:6" x14ac:dyDescent="0.25">
      <c r="A51" s="123"/>
      <c r="B51" s="155"/>
      <c r="C51" s="46" t="s">
        <v>62</v>
      </c>
      <c r="D51" s="45">
        <v>40904.300000000003</v>
      </c>
      <c r="E51" s="45">
        <v>40904.300000000003</v>
      </c>
      <c r="F51" s="2"/>
    </row>
    <row r="52" spans="1:6" x14ac:dyDescent="0.25">
      <c r="A52" s="123"/>
      <c r="B52" s="155"/>
      <c r="C52" s="46" t="s">
        <v>63</v>
      </c>
      <c r="D52" s="45"/>
      <c r="E52" s="45"/>
      <c r="F52" s="2"/>
    </row>
    <row r="53" spans="1:6" x14ac:dyDescent="0.25">
      <c r="A53" s="123"/>
      <c r="B53" s="156"/>
      <c r="C53" s="46" t="s">
        <v>64</v>
      </c>
      <c r="D53" s="45"/>
      <c r="E53" s="45"/>
      <c r="F53" s="2"/>
    </row>
    <row r="54" spans="1:6" x14ac:dyDescent="0.25">
      <c r="A54" s="123">
        <v>9</v>
      </c>
      <c r="B54" s="132" t="s">
        <v>68</v>
      </c>
      <c r="C54" s="33" t="s">
        <v>10</v>
      </c>
      <c r="D54" s="45">
        <f>SUM(D55:D59)</f>
        <v>1829</v>
      </c>
      <c r="E54" s="45">
        <f>SUM(E55:E59)</f>
        <v>1829</v>
      </c>
      <c r="F54" s="2"/>
    </row>
    <row r="55" spans="1:6" x14ac:dyDescent="0.25">
      <c r="A55" s="123"/>
      <c r="B55" s="132"/>
      <c r="C55" s="33" t="s">
        <v>60</v>
      </c>
      <c r="D55" s="45"/>
      <c r="E55" s="45"/>
      <c r="F55" s="2"/>
    </row>
    <row r="56" spans="1:6" x14ac:dyDescent="0.25">
      <c r="A56" s="123"/>
      <c r="B56" s="132"/>
      <c r="C56" s="33" t="s">
        <v>61</v>
      </c>
      <c r="D56" s="45">
        <v>1829</v>
      </c>
      <c r="E56" s="45">
        <v>1829</v>
      </c>
      <c r="F56" s="2"/>
    </row>
    <row r="57" spans="1:6" x14ac:dyDescent="0.25">
      <c r="A57" s="123"/>
      <c r="B57" s="132"/>
      <c r="C57" s="46" t="s">
        <v>62</v>
      </c>
      <c r="D57" s="45"/>
      <c r="E57" s="45"/>
      <c r="F57" s="2"/>
    </row>
    <row r="58" spans="1:6" x14ac:dyDescent="0.25">
      <c r="A58" s="123"/>
      <c r="B58" s="132"/>
      <c r="C58" s="46" t="s">
        <v>63</v>
      </c>
      <c r="D58" s="45"/>
      <c r="E58" s="45"/>
      <c r="F58" s="2"/>
    </row>
    <row r="59" spans="1:6" x14ac:dyDescent="0.25">
      <c r="A59" s="123"/>
      <c r="B59" s="132"/>
      <c r="C59" s="46" t="s">
        <v>64</v>
      </c>
      <c r="D59" s="45"/>
      <c r="E59" s="45"/>
      <c r="F59" s="2"/>
    </row>
    <row r="60" spans="1:6" x14ac:dyDescent="0.25">
      <c r="A60" s="123">
        <v>10</v>
      </c>
      <c r="B60" s="132" t="s">
        <v>70</v>
      </c>
      <c r="C60" s="33" t="s">
        <v>10</v>
      </c>
      <c r="D60" s="45">
        <f>SUM(D61:D65)</f>
        <v>4422.1000000000004</v>
      </c>
      <c r="E60" s="45">
        <f>SUM(E61:E65)</f>
        <v>4422.1000000000004</v>
      </c>
      <c r="F60" s="2"/>
    </row>
    <row r="61" spans="1:6" x14ac:dyDescent="0.25">
      <c r="A61" s="123"/>
      <c r="B61" s="132"/>
      <c r="C61" s="33" t="s">
        <v>60</v>
      </c>
      <c r="D61" s="45">
        <v>2984.6</v>
      </c>
      <c r="E61" s="45">
        <v>2984.6</v>
      </c>
      <c r="F61" s="2"/>
    </row>
    <row r="62" spans="1:6" x14ac:dyDescent="0.25">
      <c r="A62" s="123"/>
      <c r="B62" s="132"/>
      <c r="C62" s="33" t="s">
        <v>61</v>
      </c>
      <c r="D62" s="45">
        <v>1437.5</v>
      </c>
      <c r="E62" s="45">
        <v>1437.5</v>
      </c>
      <c r="F62" s="2"/>
    </row>
    <row r="63" spans="1:6" x14ac:dyDescent="0.25">
      <c r="A63" s="123"/>
      <c r="B63" s="132"/>
      <c r="C63" s="46" t="s">
        <v>62</v>
      </c>
      <c r="D63" s="45"/>
      <c r="E63" s="45"/>
      <c r="F63" s="2"/>
    </row>
    <row r="64" spans="1:6" x14ac:dyDescent="0.25">
      <c r="A64" s="123"/>
      <c r="B64" s="132"/>
      <c r="C64" s="46" t="s">
        <v>63</v>
      </c>
      <c r="D64" s="45"/>
      <c r="E64" s="45"/>
      <c r="F64" s="2"/>
    </row>
    <row r="65" spans="1:6" x14ac:dyDescent="0.25">
      <c r="A65" s="123"/>
      <c r="B65" s="132"/>
      <c r="C65" s="46" t="s">
        <v>64</v>
      </c>
      <c r="D65" s="45"/>
      <c r="E65" s="45"/>
    </row>
    <row r="66" spans="1:6" x14ac:dyDescent="0.25">
      <c r="A66" s="123">
        <v>11</v>
      </c>
      <c r="B66" s="133" t="s">
        <v>71</v>
      </c>
      <c r="C66" s="33" t="s">
        <v>10</v>
      </c>
      <c r="D66" s="45">
        <f>SUM(D67:D71)</f>
        <v>1130.7</v>
      </c>
      <c r="E66" s="45">
        <f>SUM(E67:E71)</f>
        <v>1130.7</v>
      </c>
    </row>
    <row r="67" spans="1:6" x14ac:dyDescent="0.25">
      <c r="A67" s="123"/>
      <c r="B67" s="134"/>
      <c r="C67" s="33" t="s">
        <v>60</v>
      </c>
      <c r="D67" s="45"/>
      <c r="E67" s="45"/>
    </row>
    <row r="68" spans="1:6" x14ac:dyDescent="0.25">
      <c r="A68" s="123"/>
      <c r="B68" s="134"/>
      <c r="C68" s="33" t="s">
        <v>61</v>
      </c>
      <c r="D68" s="45">
        <v>1130.7</v>
      </c>
      <c r="E68" s="45">
        <v>1130.7</v>
      </c>
    </row>
    <row r="69" spans="1:6" x14ac:dyDescent="0.25">
      <c r="A69" s="123"/>
      <c r="B69" s="134"/>
      <c r="C69" s="46" t="s">
        <v>62</v>
      </c>
      <c r="D69" s="45"/>
      <c r="E69" s="45"/>
    </row>
    <row r="70" spans="1:6" x14ac:dyDescent="0.25">
      <c r="A70" s="123"/>
      <c r="B70" s="134"/>
      <c r="C70" s="46" t="s">
        <v>63</v>
      </c>
      <c r="D70" s="45"/>
      <c r="E70" s="45"/>
    </row>
    <row r="71" spans="1:6" x14ac:dyDescent="0.25">
      <c r="A71" s="123"/>
      <c r="B71" s="135"/>
      <c r="C71" s="46" t="s">
        <v>64</v>
      </c>
      <c r="D71" s="45"/>
      <c r="E71" s="45"/>
    </row>
    <row r="72" spans="1:6" s="32" customFormat="1" ht="14.4" x14ac:dyDescent="0.3">
      <c r="A72" s="123">
        <v>12</v>
      </c>
      <c r="B72" s="132" t="s">
        <v>72</v>
      </c>
      <c r="C72" s="33" t="s">
        <v>10</v>
      </c>
      <c r="D72" s="45">
        <f>SUM(D73:D77)</f>
        <v>1097.0999999999999</v>
      </c>
      <c r="E72" s="45">
        <f>SUM(E73:E77)</f>
        <v>1097.0999999999999</v>
      </c>
      <c r="F72" s="43"/>
    </row>
    <row r="73" spans="1:6" s="32" customFormat="1" ht="14.4" x14ac:dyDescent="0.3">
      <c r="A73" s="123"/>
      <c r="B73" s="132"/>
      <c r="C73" s="33" t="s">
        <v>60</v>
      </c>
      <c r="D73" s="45"/>
      <c r="E73" s="45"/>
      <c r="F73" s="43"/>
    </row>
    <row r="74" spans="1:6" s="32" customFormat="1" ht="14.4" x14ac:dyDescent="0.3">
      <c r="A74" s="123"/>
      <c r="B74" s="132"/>
      <c r="C74" s="33" t="s">
        <v>61</v>
      </c>
      <c r="D74" s="45">
        <v>1097.0999999999999</v>
      </c>
      <c r="E74" s="45">
        <v>1097.0999999999999</v>
      </c>
      <c r="F74" s="43"/>
    </row>
    <row r="75" spans="1:6" s="32" customFormat="1" ht="14.4" x14ac:dyDescent="0.3">
      <c r="A75" s="123"/>
      <c r="B75" s="132"/>
      <c r="C75" s="46" t="s">
        <v>62</v>
      </c>
      <c r="D75" s="45"/>
      <c r="E75" s="45"/>
      <c r="F75" s="43"/>
    </row>
    <row r="76" spans="1:6" s="32" customFormat="1" ht="14.4" x14ac:dyDescent="0.3">
      <c r="A76" s="123"/>
      <c r="B76" s="132"/>
      <c r="C76" s="46" t="s">
        <v>63</v>
      </c>
      <c r="D76" s="45"/>
      <c r="E76" s="45"/>
      <c r="F76" s="43"/>
    </row>
    <row r="77" spans="1:6" s="32" customFormat="1" ht="14.4" x14ac:dyDescent="0.3">
      <c r="A77" s="123"/>
      <c r="B77" s="132"/>
      <c r="C77" s="46" t="s">
        <v>64</v>
      </c>
      <c r="D77" s="45"/>
      <c r="E77" s="45"/>
      <c r="F77" s="43"/>
    </row>
    <row r="78" spans="1:6" x14ac:dyDescent="0.25">
      <c r="A78" s="123">
        <v>13</v>
      </c>
      <c r="B78" s="132" t="s">
        <v>73</v>
      </c>
      <c r="C78" s="33" t="s">
        <v>10</v>
      </c>
      <c r="D78" s="45">
        <f>SUM(D79:D83)</f>
        <v>824.5</v>
      </c>
      <c r="E78" s="45">
        <f>SUM(E79:E83)</f>
        <v>824.5</v>
      </c>
    </row>
    <row r="79" spans="1:6" x14ac:dyDescent="0.25">
      <c r="A79" s="123"/>
      <c r="B79" s="132"/>
      <c r="C79" s="33" t="s">
        <v>60</v>
      </c>
      <c r="D79" s="45"/>
      <c r="E79" s="45"/>
    </row>
    <row r="80" spans="1:6" x14ac:dyDescent="0.25">
      <c r="A80" s="123"/>
      <c r="B80" s="132"/>
      <c r="C80" s="33" t="s">
        <v>61</v>
      </c>
      <c r="D80" s="45">
        <v>824.5</v>
      </c>
      <c r="E80" s="45">
        <v>824.5</v>
      </c>
    </row>
    <row r="81" spans="1:6" x14ac:dyDescent="0.25">
      <c r="A81" s="123"/>
      <c r="B81" s="132"/>
      <c r="C81" s="46" t="s">
        <v>62</v>
      </c>
      <c r="D81" s="45"/>
      <c r="E81" s="45"/>
    </row>
    <row r="82" spans="1:6" x14ac:dyDescent="0.25">
      <c r="A82" s="123"/>
      <c r="B82" s="132"/>
      <c r="C82" s="46" t="s">
        <v>63</v>
      </c>
      <c r="D82" s="45"/>
      <c r="E82" s="45"/>
    </row>
    <row r="83" spans="1:6" x14ac:dyDescent="0.25">
      <c r="A83" s="123"/>
      <c r="B83" s="132"/>
      <c r="C83" s="46" t="s">
        <v>64</v>
      </c>
      <c r="D83" s="47"/>
      <c r="E83" s="47"/>
    </row>
    <row r="84" spans="1:6" s="32" customFormat="1" ht="14.4" x14ac:dyDescent="0.3">
      <c r="A84" s="123">
        <v>14</v>
      </c>
      <c r="B84" s="132" t="s">
        <v>74</v>
      </c>
      <c r="C84" s="33" t="s">
        <v>10</v>
      </c>
      <c r="D84" s="47">
        <f>SUM(D85:D89)</f>
        <v>464.2</v>
      </c>
      <c r="E84" s="47">
        <f>SUM(E85:E89)</f>
        <v>464.2</v>
      </c>
    </row>
    <row r="85" spans="1:6" s="32" customFormat="1" ht="14.4" x14ac:dyDescent="0.3">
      <c r="A85" s="123"/>
      <c r="B85" s="132"/>
      <c r="C85" s="33" t="s">
        <v>60</v>
      </c>
      <c r="D85" s="47"/>
      <c r="E85" s="47"/>
    </row>
    <row r="86" spans="1:6" s="32" customFormat="1" ht="14.4" x14ac:dyDescent="0.3">
      <c r="A86" s="123"/>
      <c r="B86" s="132"/>
      <c r="C86" s="33" t="s">
        <v>61</v>
      </c>
      <c r="D86" s="47">
        <v>464.2</v>
      </c>
      <c r="E86" s="47">
        <v>464.2</v>
      </c>
    </row>
    <row r="87" spans="1:6" s="32" customFormat="1" ht="14.4" x14ac:dyDescent="0.3">
      <c r="A87" s="123"/>
      <c r="B87" s="132"/>
      <c r="C87" s="46" t="s">
        <v>62</v>
      </c>
      <c r="D87" s="47"/>
      <c r="E87" s="47"/>
    </row>
    <row r="88" spans="1:6" s="32" customFormat="1" ht="14.4" customHeight="1" x14ac:dyDescent="0.3">
      <c r="A88" s="123"/>
      <c r="B88" s="132"/>
      <c r="C88" s="46" t="s">
        <v>63</v>
      </c>
      <c r="D88" s="47"/>
      <c r="E88" s="47"/>
    </row>
    <row r="89" spans="1:6" s="32" customFormat="1" ht="14.4" x14ac:dyDescent="0.3">
      <c r="A89" s="123"/>
      <c r="B89" s="132"/>
      <c r="C89" s="46" t="s">
        <v>64</v>
      </c>
      <c r="D89" s="47"/>
      <c r="E89" s="47"/>
    </row>
    <row r="90" spans="1:6" x14ac:dyDescent="0.25">
      <c r="A90" s="123">
        <v>15</v>
      </c>
      <c r="B90" s="132" t="s">
        <v>75</v>
      </c>
      <c r="C90" s="33" t="s">
        <v>10</v>
      </c>
      <c r="D90" s="47">
        <f>SUM(D91:D95)</f>
        <v>4173.2</v>
      </c>
      <c r="E90" s="47">
        <f>SUM(E91:E95)</f>
        <v>4173.2</v>
      </c>
      <c r="F90" s="2"/>
    </row>
    <row r="91" spans="1:6" ht="13.8" customHeight="1" x14ac:dyDescent="0.25">
      <c r="A91" s="123"/>
      <c r="B91" s="132"/>
      <c r="C91" s="33" t="s">
        <v>60</v>
      </c>
      <c r="D91" s="47"/>
      <c r="E91" s="47"/>
      <c r="F91" s="2"/>
    </row>
    <row r="92" spans="1:6" x14ac:dyDescent="0.25">
      <c r="A92" s="123"/>
      <c r="B92" s="132"/>
      <c r="C92" s="33" t="s">
        <v>61</v>
      </c>
      <c r="D92" s="47"/>
      <c r="E92" s="47"/>
      <c r="F92" s="2"/>
    </row>
    <row r="93" spans="1:6" x14ac:dyDescent="0.25">
      <c r="A93" s="123"/>
      <c r="B93" s="132"/>
      <c r="C93" s="46" t="s">
        <v>62</v>
      </c>
      <c r="D93" s="47">
        <v>4173.2</v>
      </c>
      <c r="E93" s="47">
        <v>4173.2</v>
      </c>
      <c r="F93" s="2"/>
    </row>
    <row r="94" spans="1:6" x14ac:dyDescent="0.25">
      <c r="A94" s="123"/>
      <c r="B94" s="132"/>
      <c r="C94" s="46" t="s">
        <v>63</v>
      </c>
      <c r="D94" s="47"/>
      <c r="E94" s="47"/>
      <c r="F94" s="2"/>
    </row>
    <row r="95" spans="1:6" x14ac:dyDescent="0.25">
      <c r="A95" s="123"/>
      <c r="B95" s="132"/>
      <c r="C95" s="46" t="s">
        <v>64</v>
      </c>
      <c r="D95" s="47"/>
      <c r="E95" s="47"/>
      <c r="F95" s="2"/>
    </row>
    <row r="96" spans="1:6" x14ac:dyDescent="0.25">
      <c r="A96" s="123">
        <v>16</v>
      </c>
      <c r="B96" s="132" t="s">
        <v>76</v>
      </c>
      <c r="C96" s="33" t="s">
        <v>10</v>
      </c>
      <c r="D96" s="47">
        <f>SUM(D97:D101)</f>
        <v>221.9</v>
      </c>
      <c r="E96" s="47">
        <f>SUM(E97:E101)</f>
        <v>204.5</v>
      </c>
    </row>
    <row r="97" spans="1:5" x14ac:dyDescent="0.25">
      <c r="A97" s="123"/>
      <c r="B97" s="132"/>
      <c r="C97" s="33" t="s">
        <v>60</v>
      </c>
      <c r="D97" s="47"/>
      <c r="E97" s="47"/>
    </row>
    <row r="98" spans="1:5" x14ac:dyDescent="0.25">
      <c r="A98" s="123"/>
      <c r="B98" s="132"/>
      <c r="C98" s="33" t="s">
        <v>61</v>
      </c>
      <c r="D98" s="47">
        <v>221.9</v>
      </c>
      <c r="E98" s="47">
        <v>204.5</v>
      </c>
    </row>
    <row r="99" spans="1:5" x14ac:dyDescent="0.25">
      <c r="A99" s="123"/>
      <c r="B99" s="132"/>
      <c r="C99" s="46" t="s">
        <v>62</v>
      </c>
      <c r="D99" s="47"/>
      <c r="E99" s="47"/>
    </row>
    <row r="100" spans="1:5" x14ac:dyDescent="0.25">
      <c r="A100" s="123"/>
      <c r="B100" s="132"/>
      <c r="C100" s="46" t="s">
        <v>63</v>
      </c>
      <c r="D100" s="47"/>
      <c r="E100" s="47"/>
    </row>
    <row r="101" spans="1:5" x14ac:dyDescent="0.25">
      <c r="A101" s="123"/>
      <c r="B101" s="132"/>
      <c r="C101" s="46" t="s">
        <v>64</v>
      </c>
      <c r="D101" s="47"/>
      <c r="E101" s="47"/>
    </row>
    <row r="102" spans="1:5" x14ac:dyDescent="0.25">
      <c r="A102" s="123">
        <v>17</v>
      </c>
      <c r="B102" s="132" t="s">
        <v>77</v>
      </c>
      <c r="C102" s="33" t="s">
        <v>10</v>
      </c>
      <c r="D102" s="47">
        <f>SUM(D103:D107)</f>
        <v>1686.3000000000002</v>
      </c>
      <c r="E102" s="47">
        <f>SUM(E103:E107)</f>
        <v>1522.3000000000002</v>
      </c>
    </row>
    <row r="103" spans="1:5" x14ac:dyDescent="0.25">
      <c r="A103" s="123"/>
      <c r="B103" s="132"/>
      <c r="C103" s="33" t="s">
        <v>60</v>
      </c>
      <c r="D103" s="47">
        <v>1288.4000000000001</v>
      </c>
      <c r="E103" s="47">
        <v>1124.4000000000001</v>
      </c>
    </row>
    <row r="104" spans="1:5" x14ac:dyDescent="0.25">
      <c r="A104" s="123"/>
      <c r="B104" s="132"/>
      <c r="C104" s="33" t="s">
        <v>61</v>
      </c>
      <c r="D104" s="47">
        <v>397.9</v>
      </c>
      <c r="E104" s="47">
        <v>397.9</v>
      </c>
    </row>
    <row r="105" spans="1:5" x14ac:dyDescent="0.25">
      <c r="A105" s="123"/>
      <c r="B105" s="132"/>
      <c r="C105" s="46" t="s">
        <v>62</v>
      </c>
      <c r="D105" s="47"/>
      <c r="E105" s="47"/>
    </row>
    <row r="106" spans="1:5" x14ac:dyDescent="0.25">
      <c r="A106" s="123"/>
      <c r="B106" s="132"/>
      <c r="C106" s="46" t="s">
        <v>63</v>
      </c>
      <c r="D106" s="47"/>
      <c r="E106" s="47"/>
    </row>
    <row r="107" spans="1:5" x14ac:dyDescent="0.25">
      <c r="A107" s="123"/>
      <c r="B107" s="132"/>
      <c r="C107" s="46" t="s">
        <v>64</v>
      </c>
      <c r="D107" s="47"/>
      <c r="E107" s="47"/>
    </row>
    <row r="108" spans="1:5" x14ac:dyDescent="0.25">
      <c r="A108" s="123">
        <v>18</v>
      </c>
      <c r="B108" s="132" t="s">
        <v>78</v>
      </c>
      <c r="C108" s="33" t="s">
        <v>10</v>
      </c>
      <c r="D108" s="47">
        <f>SUM(D109:D113)</f>
        <v>0</v>
      </c>
      <c r="E108" s="47">
        <f>SUM(E109:E113)</f>
        <v>0</v>
      </c>
    </row>
    <row r="109" spans="1:5" x14ac:dyDescent="0.25">
      <c r="A109" s="123"/>
      <c r="B109" s="132"/>
      <c r="C109" s="33" t="s">
        <v>60</v>
      </c>
      <c r="D109" s="47"/>
      <c r="E109" s="47"/>
    </row>
    <row r="110" spans="1:5" x14ac:dyDescent="0.25">
      <c r="A110" s="123"/>
      <c r="B110" s="132"/>
      <c r="C110" s="33" t="s">
        <v>61</v>
      </c>
      <c r="D110" s="47"/>
      <c r="E110" s="47"/>
    </row>
    <row r="111" spans="1:5" x14ac:dyDescent="0.25">
      <c r="A111" s="123"/>
      <c r="B111" s="132"/>
      <c r="C111" s="46" t="s">
        <v>62</v>
      </c>
      <c r="D111" s="47"/>
      <c r="E111" s="47"/>
    </row>
    <row r="112" spans="1:5" x14ac:dyDescent="0.25">
      <c r="A112" s="123"/>
      <c r="B112" s="132"/>
      <c r="C112" s="46" t="s">
        <v>63</v>
      </c>
      <c r="D112" s="47"/>
      <c r="E112" s="47"/>
    </row>
    <row r="113" spans="1:5" x14ac:dyDescent="0.25">
      <c r="A113" s="123"/>
      <c r="B113" s="132"/>
      <c r="C113" s="46" t="s">
        <v>64</v>
      </c>
      <c r="D113" s="47"/>
      <c r="E113" s="47"/>
    </row>
    <row r="114" spans="1:5" x14ac:dyDescent="0.25">
      <c r="A114" s="123">
        <v>19</v>
      </c>
      <c r="B114" s="132" t="s">
        <v>79</v>
      </c>
      <c r="C114" s="33" t="s">
        <v>10</v>
      </c>
      <c r="D114" s="47">
        <f>SUM(D115:D119)</f>
        <v>1219.3</v>
      </c>
      <c r="E114" s="47">
        <f>SUM(E115:E119)</f>
        <v>1219.3</v>
      </c>
    </row>
    <row r="115" spans="1:5" x14ac:dyDescent="0.25">
      <c r="A115" s="123"/>
      <c r="B115" s="132"/>
      <c r="C115" s="33" t="s">
        <v>60</v>
      </c>
      <c r="D115" s="47"/>
      <c r="E115" s="47"/>
    </row>
    <row r="116" spans="1:5" x14ac:dyDescent="0.25">
      <c r="A116" s="123"/>
      <c r="B116" s="132"/>
      <c r="C116" s="33" t="s">
        <v>61</v>
      </c>
      <c r="D116" s="47">
        <v>1219.3</v>
      </c>
      <c r="E116" s="47">
        <v>1219.3</v>
      </c>
    </row>
    <row r="117" spans="1:5" x14ac:dyDescent="0.25">
      <c r="A117" s="123"/>
      <c r="B117" s="132"/>
      <c r="C117" s="46" t="s">
        <v>62</v>
      </c>
      <c r="D117" s="47"/>
      <c r="E117" s="47"/>
    </row>
    <row r="118" spans="1:5" x14ac:dyDescent="0.25">
      <c r="A118" s="123"/>
      <c r="B118" s="132"/>
      <c r="C118" s="46" t="s">
        <v>63</v>
      </c>
      <c r="D118" s="47"/>
      <c r="E118" s="47"/>
    </row>
    <row r="119" spans="1:5" x14ac:dyDescent="0.25">
      <c r="A119" s="123"/>
      <c r="B119" s="132"/>
      <c r="C119" s="46" t="s">
        <v>64</v>
      </c>
      <c r="D119" s="47"/>
      <c r="E119" s="47"/>
    </row>
  </sheetData>
  <mergeCells count="44">
    <mergeCell ref="A114:A119"/>
    <mergeCell ref="B114:B119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55118110236220474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2019-02-08T11:11:54Z</cp:lastPrinted>
  <dcterms:created xsi:type="dcterms:W3CDTF">2017-05-02T07:15:50Z</dcterms:created>
  <dcterms:modified xsi:type="dcterms:W3CDTF">2019-02-08T11:12:42Z</dcterms:modified>
</cp:coreProperties>
</file>