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3"/>
  </bookViews>
  <sheets>
    <sheet name="Приложение 7" sheetId="1" r:id="rId1"/>
    <sheet name="приложение 8" sheetId="2" r:id="rId2"/>
    <sheet name="приложение 9" sheetId="3" r:id="rId3"/>
    <sheet name="приложение 10" sheetId="4" r:id="rId4"/>
  </sheets>
  <definedNames>
    <definedName name="_xlnm._FilterDatabase" localSheetId="0" hidden="1">'Приложение 7'!#REF!</definedName>
    <definedName name="_xlnm._FilterDatabase" localSheetId="2" hidden="1">'приложение 9'!$C$1:$C$83</definedName>
  </definedNames>
  <calcPr calcId="145621"/>
</workbook>
</file>

<file path=xl/calcChain.xml><?xml version="1.0" encoding="utf-8"?>
<calcChain xmlns="http://schemas.openxmlformats.org/spreadsheetml/2006/main">
  <c r="H38" i="2" l="1"/>
  <c r="A10" i="4" l="1"/>
  <c r="A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9" i="4"/>
  <c r="G36" i="2" l="1"/>
  <c r="I22" i="1" l="1"/>
  <c r="D55" i="3"/>
  <c r="E55" i="3"/>
  <c r="E43" i="3" s="1"/>
  <c r="E56" i="3"/>
  <c r="D56" i="3"/>
  <c r="E57" i="3"/>
  <c r="D57" i="3"/>
  <c r="D43" i="3"/>
  <c r="D46" i="3"/>
  <c r="E46" i="3"/>
  <c r="E47" i="3"/>
  <c r="D47" i="3"/>
  <c r="F25" i="2"/>
  <c r="G25" i="2"/>
  <c r="G26" i="2"/>
  <c r="F26" i="2"/>
  <c r="G30" i="2"/>
  <c r="F30" i="2"/>
  <c r="H17" i="1"/>
  <c r="G17" i="1"/>
  <c r="E54" i="3" l="1"/>
  <c r="D54" i="3"/>
  <c r="G34" i="2"/>
  <c r="G7" i="2" s="1"/>
  <c r="G35" i="2"/>
  <c r="F34" i="2"/>
  <c r="F35" i="2"/>
  <c r="F36" i="2"/>
  <c r="G10" i="2"/>
  <c r="G11" i="2"/>
  <c r="G9" i="2" s="1"/>
  <c r="F11" i="2"/>
  <c r="F10" i="2"/>
  <c r="G12" i="2"/>
  <c r="F12" i="2"/>
  <c r="G15" i="2"/>
  <c r="F15" i="2"/>
  <c r="G18" i="2"/>
  <c r="F18" i="2"/>
  <c r="G27" i="2"/>
  <c r="G24" i="2" s="1"/>
  <c r="F27" i="2"/>
  <c r="F24" i="2" s="1"/>
  <c r="G40" i="2"/>
  <c r="G41" i="2"/>
  <c r="F40" i="2"/>
  <c r="F41" i="2"/>
  <c r="G42" i="2"/>
  <c r="G39" i="2" s="1"/>
  <c r="F42" i="2"/>
  <c r="F39" i="2" s="1"/>
  <c r="F33" i="2" l="1"/>
  <c r="H36" i="2"/>
  <c r="H35" i="2"/>
  <c r="F8" i="2"/>
  <c r="G33" i="2"/>
  <c r="H33" i="2" s="1"/>
  <c r="F9" i="2"/>
  <c r="F7" i="2"/>
  <c r="G8" i="2"/>
  <c r="G6" i="2" s="1"/>
  <c r="E69" i="3"/>
  <c r="E51" i="3"/>
  <c r="E45" i="3" s="1"/>
  <c r="D51" i="3"/>
  <c r="D45" i="3" s="1"/>
  <c r="D69" i="3"/>
  <c r="E39" i="3"/>
  <c r="D39" i="3"/>
  <c r="E33" i="3"/>
  <c r="D33" i="3"/>
  <c r="E27" i="3"/>
  <c r="D27" i="3"/>
  <c r="E21" i="3"/>
  <c r="D21" i="3"/>
  <c r="E81" i="3"/>
  <c r="D81" i="3"/>
  <c r="E79" i="3"/>
  <c r="E80" i="3"/>
  <c r="D80" i="3"/>
  <c r="D79" i="3"/>
  <c r="E67" i="3"/>
  <c r="E68" i="3"/>
  <c r="D68" i="3"/>
  <c r="D67" i="3"/>
  <c r="E49" i="3"/>
  <c r="E50" i="3"/>
  <c r="E44" i="3" s="1"/>
  <c r="D50" i="3"/>
  <c r="D44" i="3" s="1"/>
  <c r="D49" i="3"/>
  <c r="E37" i="3"/>
  <c r="E38" i="3"/>
  <c r="D38" i="3"/>
  <c r="D37" i="3"/>
  <c r="E31" i="3"/>
  <c r="E32" i="3"/>
  <c r="D32" i="3"/>
  <c r="D31" i="3"/>
  <c r="E25" i="3"/>
  <c r="E26" i="3"/>
  <c r="D26" i="3"/>
  <c r="D25" i="3"/>
  <c r="E19" i="3"/>
  <c r="E20" i="3"/>
  <c r="D20" i="3"/>
  <c r="D19" i="3"/>
  <c r="F6" i="2" l="1"/>
  <c r="E41" i="2"/>
  <c r="E40" i="2" s="1"/>
  <c r="E39" i="2" s="1"/>
  <c r="E44" i="2"/>
  <c r="E43" i="2" s="1"/>
  <c r="E42" i="2" s="1"/>
  <c r="H8" i="2"/>
  <c r="H9" i="2"/>
  <c r="H11" i="2"/>
  <c r="H15" i="2"/>
  <c r="H17" i="2"/>
  <c r="H24" i="2"/>
  <c r="H26" i="2"/>
  <c r="H27" i="2"/>
  <c r="H29" i="2"/>
  <c r="H39" i="2"/>
  <c r="H41" i="2"/>
  <c r="H42" i="2"/>
  <c r="H44" i="2"/>
  <c r="H23" i="1"/>
  <c r="G23" i="1"/>
  <c r="G9" i="1" s="1"/>
  <c r="H21" i="1"/>
  <c r="G21" i="1"/>
  <c r="I19" i="1"/>
  <c r="I16" i="1"/>
  <c r="I14" i="1"/>
  <c r="H12" i="1"/>
  <c r="G12" i="1"/>
  <c r="H11" i="1"/>
  <c r="G11" i="1"/>
  <c r="H9" i="1"/>
  <c r="I21" i="1" l="1"/>
  <c r="H7" i="1"/>
  <c r="G8" i="1"/>
  <c r="G10" i="1"/>
  <c r="G7" i="1"/>
  <c r="I17" i="1"/>
  <c r="I11" i="1"/>
  <c r="H8" i="1"/>
  <c r="H10" i="1"/>
  <c r="G6" i="1" l="1"/>
  <c r="I8" i="1"/>
  <c r="I7" i="1"/>
  <c r="I10" i="1"/>
  <c r="H6" i="1"/>
  <c r="D73" i="3"/>
  <c r="E73" i="3"/>
  <c r="D74" i="3"/>
  <c r="E74" i="3"/>
  <c r="D75" i="3"/>
  <c r="E75" i="3"/>
  <c r="D76" i="3"/>
  <c r="E76" i="3"/>
  <c r="D77" i="3"/>
  <c r="E77" i="3"/>
  <c r="E78" i="3"/>
  <c r="E72" i="3" s="1"/>
  <c r="D78" i="3"/>
  <c r="D72" i="3" s="1"/>
  <c r="D13" i="3"/>
  <c r="E13" i="3"/>
  <c r="D14" i="3"/>
  <c r="E14" i="3"/>
  <c r="D15" i="3"/>
  <c r="E15" i="3"/>
  <c r="D16" i="3"/>
  <c r="E16" i="3"/>
  <c r="D17" i="3"/>
  <c r="D11" i="3" s="1"/>
  <c r="E17" i="3"/>
  <c r="D61" i="3"/>
  <c r="E61" i="3"/>
  <c r="D62" i="3"/>
  <c r="E62" i="3"/>
  <c r="D63" i="3"/>
  <c r="E63" i="3"/>
  <c r="D64" i="3"/>
  <c r="E64" i="3"/>
  <c r="D65" i="3"/>
  <c r="E65" i="3"/>
  <c r="E36" i="3"/>
  <c r="D36" i="3"/>
  <c r="E66" i="3"/>
  <c r="E60" i="3" s="1"/>
  <c r="D66" i="3"/>
  <c r="D60" i="3" s="1"/>
  <c r="E48" i="3"/>
  <c r="E42" i="3" s="1"/>
  <c r="D48" i="3"/>
  <c r="D42" i="3" s="1"/>
  <c r="E30" i="3"/>
  <c r="D30" i="3"/>
  <c r="E24" i="3"/>
  <c r="D24" i="3"/>
  <c r="E18" i="3"/>
  <c r="D18" i="3"/>
  <c r="I6" i="1" l="1"/>
  <c r="D7" i="3"/>
  <c r="E11" i="3"/>
  <c r="E10" i="3"/>
  <c r="E8" i="3"/>
  <c r="D10" i="3"/>
  <c r="E7" i="3"/>
  <c r="D8" i="3"/>
  <c r="E9" i="3"/>
  <c r="D9" i="3"/>
  <c r="E12" i="3"/>
  <c r="D12" i="3"/>
  <c r="E6" i="3" l="1"/>
  <c r="D6" i="3"/>
  <c r="H6" i="2" l="1"/>
</calcChain>
</file>

<file path=xl/sharedStrings.xml><?xml version="1.0" encoding="utf-8"?>
<sst xmlns="http://schemas.openxmlformats.org/spreadsheetml/2006/main" count="436" uniqueCount="131">
  <si>
    <t>Отчет</t>
  </si>
  <si>
    <t>Наименование подпрограмм, основных мероприятий</t>
  </si>
  <si>
    <t>Ответственный исполнитель, соисполнитель</t>
  </si>
  <si>
    <t>Код бюджетной классификации</t>
  </si>
  <si>
    <t>Расходы (тыс. руб.)</t>
  </si>
  <si>
    <t>ГРБС</t>
  </si>
  <si>
    <t>РзПр</t>
  </si>
  <si>
    <t>ЦСР</t>
  </si>
  <si>
    <t>% исполнения</t>
  </si>
  <si>
    <t>Всего</t>
  </si>
  <si>
    <t>Подпрограмма 1</t>
  </si>
  <si>
    <t>КСЭРТ</t>
  </si>
  <si>
    <t>Подпрограмма 2</t>
  </si>
  <si>
    <t>(подпись)</t>
  </si>
  <si>
    <t>Суринова Н.В.</t>
  </si>
  <si>
    <t xml:space="preserve">Управление экономики, контроля и регулирования закупок 
администрации Грязинского муниципального района                </t>
  </si>
  <si>
    <t xml:space="preserve">Отчет о финансовом обеспечении   муниципальной программы </t>
  </si>
  <si>
    <t>№ 
п/п</t>
  </si>
  <si>
    <t>Источники ресурсного обеспечения</t>
  </si>
  <si>
    <t>Расходы (тыс.руб.)</t>
  </si>
  <si>
    <t>План отчетного периода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</si>
  <si>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</si>
  <si>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</si>
  <si>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</si>
  <si>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</si>
  <si>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</si>
  <si>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 xml:space="preserve"> годовой план</t>
  </si>
  <si>
    <t>Федеральный бюджет</t>
  </si>
  <si>
    <t>Областной бюджет</t>
  </si>
  <si>
    <t>Основное мероприятие 1 подпрограммы 3
Организация транспортного обслуживания населения автомобильным транспортом между поселениями в границах Грязинского муниципального района, обновление парка (приобретение автобусов)</t>
  </si>
  <si>
    <t>Причины  низкого освоения средств районного бюджета*</t>
  </si>
  <si>
    <t>% 
исполнения</t>
  </si>
  <si>
    <t>×</t>
  </si>
  <si>
    <t>03 0 00 00000</t>
  </si>
  <si>
    <t>1.1.</t>
  </si>
  <si>
    <t>03 1 00 00000</t>
  </si>
  <si>
    <t>1.1.1.</t>
  </si>
  <si>
    <t>03 1 01 00000</t>
  </si>
  <si>
    <t>1.1.2.</t>
  </si>
  <si>
    <t>03 1 02 00000</t>
  </si>
  <si>
    <t>1.1.3.</t>
  </si>
  <si>
    <t>03 1 03 00000</t>
  </si>
  <si>
    <t>1.1.4.</t>
  </si>
  <si>
    <t>03 1 04 00000</t>
  </si>
  <si>
    <t>1.2.</t>
  </si>
  <si>
    <t>03 2 00 00000</t>
  </si>
  <si>
    <t>1.2.1.</t>
  </si>
  <si>
    <t>03 2 01 00000</t>
  </si>
  <si>
    <t>1.3.</t>
  </si>
  <si>
    <t>03 3 00 00000</t>
  </si>
  <si>
    <t>1.3.1.</t>
  </si>
  <si>
    <t>03 3 01 00000</t>
  </si>
  <si>
    <t>1.4.</t>
  </si>
  <si>
    <t>03 4 00 00000</t>
  </si>
  <si>
    <t>1.4.1.</t>
  </si>
  <si>
    <t>Основное мероприятие 1
подпрограммы 4
Организация отлова и содержания безнадзорных животных на территории Грязинского муниципального района</t>
  </si>
  <si>
    <t>03 4 01 00000</t>
  </si>
  <si>
    <t>Управление экономики, контроля и регулирования закупок</t>
  </si>
  <si>
    <t>Отдел сельского хозяйства</t>
  </si>
  <si>
    <t>Основное мероприятие 2 подпрограммы 1 
Поддержка осуществления деятельности сельскохозяйственных кредитных потребительских кооперативов</t>
  </si>
  <si>
    <t xml:space="preserve">Основное мероприятие 3 подпрограммы 1 
Предоставление субсидий на организацию заготовительной деятельности
</t>
  </si>
  <si>
    <t>Основное мероприятие 4 подпрограммы 1
Проведение праздника "День Российского предпринимателя"</t>
  </si>
  <si>
    <t>Основное мероприятие 1 подпрограммы 2 
Предоставление субсидий, направленных  на создание условий для обеспечения услугами торговли и бытового обслуживания поселений, входящих в состав муниципального района</t>
  </si>
  <si>
    <t>Основное мероприятие 1 подпрограммы 4
Организация отлова и содержания безнадзорных животных на территории Грязинского муниципального района</t>
  </si>
  <si>
    <t>Основное мероприятие 1  
подпрограммы 3 
Организация транспортного обслуживания населения автомобильным транспортом между поселениями в границах Грязинского муниципального района, обновление парка (приобретение автобусов)</t>
  </si>
  <si>
    <t>Основное мероприятие  1
подпрограммы 2
Предоставление субсидий, направленных  на создание условий для обеспечения услугами торговли и бытового обслуживания поселений, входящих в состав муниципального района</t>
  </si>
  <si>
    <t>Основное мероприятие 4
подпрограммы 1
Проведение праздника "День Российского предпринимателя"</t>
  </si>
  <si>
    <t>Основное мероприятие 3
подпрограммы 1
Предоставление субсидий на организацию заготовительной деятельности</t>
  </si>
  <si>
    <t>Основное мероприятие 2
подпрограммы 1
Поддержка осуществления деятельности сельскохозяйственных кредитных потребительских кооперативов</t>
  </si>
  <si>
    <t>702</t>
  </si>
  <si>
    <t>0408</t>
  </si>
  <si>
    <t>0412</t>
  </si>
  <si>
    <t>Расходы отчетного периода, (тыс.руб.)</t>
  </si>
  <si>
    <t>1.2.2.</t>
  </si>
  <si>
    <t>03 2 02 00000</t>
  </si>
  <si>
    <t>Основное мероприятие 2 
подпрограммы 2
Предоставление субсидий на приобретение грузового специализированного автотранспорта, не находившегося в эксплуатации, автолавок (автомобилей, оборудованных для организации развозной торговли с них), автофургонов (автомобилей, предназначенных для перевозки принятых от населения заказов на бытовые услуги и доставки выездных бригад) (далее - специализированный автотранспорт)</t>
  </si>
  <si>
    <t>Основное мероприятие 2 подпрограммы 2
Предоставление субсидий на приобретение грузового специализированного автотранспорта, не находившегося в эксплуатации, автолавок (автомобилей, оборудованных для организации развозной торговли с них), автофургонов (автомобилей, предназначенных для перевозки принятых от населения заказов на бытовые услуги и доставки выездных бригад) (далее - специализированный автотранспорт)</t>
  </si>
  <si>
    <t>Факт</t>
  </si>
  <si>
    <t xml:space="preserve">факт </t>
  </si>
  <si>
    <t xml:space="preserve">Факт </t>
  </si>
  <si>
    <t>*Указывается причина низкого освоения средств местного бюджета при кассовых расходах менее 95% - по итогам года</t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</si>
  <si>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</si>
  <si>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</si>
  <si>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</si>
  <si>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</si>
  <si>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</si>
  <si>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</si>
  <si>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</si>
  <si>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 xml:space="preserve">Индикатор 1
Темп роста инвестиций в основной капитал
</t>
  </si>
  <si>
    <t>Индикатор 2 Темп роста объема отгруженной продукции (товаров, работ, услуг)</t>
  </si>
  <si>
    <t xml:space="preserve">Индикатор 4
Темп роста среднемесячной заработной платы работающих
</t>
  </si>
  <si>
    <t xml:space="preserve">Индикатор 5 
Увеличение количества автобусных маршрутов между поселениями в границах Грязинского муниципального района
</t>
  </si>
  <si>
    <t xml:space="preserve">Показатель 1 задачи 1 муниципальной программы
Оборот продукции (услуг), производимой малыми предприятиями, в том числе микропредприятиями, и индивидуальными предпринимателями
</t>
  </si>
  <si>
    <t xml:space="preserve">Показатель 2 задачи 1 муниципальной программы
 Количество вновь зарегистрированных в отчетном году субъектов малого и среднего предпринимательства
</t>
  </si>
  <si>
    <t xml:space="preserve">Показатель 3 задачи 1 муниципальной программы
Оборот закупаемой (произведенной) продукции сельскохозяйственными потребительскими кооперативами
</t>
  </si>
  <si>
    <t xml:space="preserve">Показатель 4 задачи 1 муниципальной программы
Объем выданных займов кредитными сельскохозяйственными потребительскими кооперативами
</t>
  </si>
  <si>
    <t xml:space="preserve">Показатель 5 задачи 1 муниципальной программы
Доля продукции, закупленной у личных подсобных хозяйств
</t>
  </si>
  <si>
    <t xml:space="preserve">Показатель 1 задачи 1 подпрограммы 1
Количество субъектов малого и среднего предпринимательства, получивших поддержку
</t>
  </si>
  <si>
    <t xml:space="preserve">Показатель 1 задачи 2  подпрограммы 1
Количество  сельскохозяйственных кооперативов, получивших поддержку
</t>
  </si>
  <si>
    <t xml:space="preserve">Показатель 2 задачи 2 муниципальной программы
объем оказанных бытовых услуг на 1 жителя
</t>
  </si>
  <si>
    <t xml:space="preserve">Показатель 1 задачи 3 муниципальной программы
Количество  автобусных маршрутов между поселениями в границах Грязинского муниципального района
</t>
  </si>
  <si>
    <t>%</t>
  </si>
  <si>
    <t>ед.</t>
  </si>
  <si>
    <t>млн.руб.</t>
  </si>
  <si>
    <t>тыс.руб.</t>
  </si>
  <si>
    <t>Управление экономики, контроля и регулирования закупок;  КСЭРТ</t>
  </si>
  <si>
    <t xml:space="preserve">Показатель 1 задачи 2 муниципальной программы
Объем проданных товаров на 1 жителя
</t>
  </si>
  <si>
    <t>руб.</t>
  </si>
  <si>
    <t>Отчет о достижении значений индикаторов целей, показателей задач муниципальной программы</t>
  </si>
  <si>
    <t xml:space="preserve">Индикатор 3
Темп роста налоговых поступлений
</t>
  </si>
  <si>
    <t xml:space="preserve">Отчет о финансовом обеспечении муниципальной программы </t>
  </si>
  <si>
    <t xml:space="preserve">Годовой план </t>
  </si>
  <si>
    <t xml:space="preserve">Основное мероприятие 1 подпрограммы 1 
Предоставление субсидий начинающим субъектам социального предпринимательства (за исключением производственных кооперативов, потребительских кооперативов и крестьянских (фермерских) хозяйств) на возмещение затрат по организации и развитию собственного дела
</t>
  </si>
  <si>
    <t>Основное мероприятие 1
подпрограммы 1
Предоставление субсидий начинающим субъектам социального предпринимательства (за исключением производственных кооперативов, потребительских кооперативов и крестьянских (фермерских) хозяйств) на возмещение затрат по организации и развитию собственного дела</t>
  </si>
  <si>
    <t>показатель исполнен</t>
  </si>
  <si>
    <r>
      <t>о финансовом обеспечении муниципальной программы 
"</t>
    </r>
    <r>
      <rPr>
        <sz val="12"/>
        <color theme="1"/>
        <rFont val="Times New Roman"/>
        <family val="1"/>
        <charset val="204"/>
      </rPr>
      <t>Развитие экономики Грязинского муниципального района Липецкой области на 2020 – 2027 годы"</t>
    </r>
    <r>
      <rPr>
        <sz val="12"/>
        <color rgb="FF000000"/>
        <rFont val="Times New Roman"/>
        <family val="1"/>
        <charset val="204"/>
      </rPr>
      <t xml:space="preserve">   
за счет средств местного бюджета за 2024 год</t>
    </r>
  </si>
  <si>
    <t>Программа "Развитие экономики Грязинского муниципального района Липецкой области на 2020 - 2027 годы"</t>
  </si>
  <si>
    <t>"Развитие малого и среднего предпринимательства и малых форм хозяйствования Грязинского муниципального района Липецкой области на 2020 - 2027 годы"</t>
  </si>
  <si>
    <t>"Развитие потребительского рынка Грязинского муниципального района Липецкой области на 2020 – 2027 годы"</t>
  </si>
  <si>
    <t>Подпрограмма 3 
"Модернизация и развитие пассажирского транспорта на территории Грязинского муниципального района Липецкой области  на 2020-2027 годы"</t>
  </si>
  <si>
    <t>Подпрограмма 4
"Развитие сельского хозяйства и регулирование рынка сельскохозяйственной продукции, сырья и продовольствия на 2020 - 2027 годы"</t>
  </si>
  <si>
    <t>Программа 
"Развитие экономики Грязинского муниципального района Липецкой области на 2020 - 2027 годы"</t>
  </si>
  <si>
    <t>Подпрограмма 1 
"Развитие малого и среднего предпринимательства и малых форм хозяйствования Грязинского муниципального района Липецкой области на 2020 - 2027 годы"</t>
  </si>
  <si>
    <t>Подпрограмма 2
"Развитие потребительского рынка Грязинского муниципального района Липецкой области на 2020 – 2027 годы"</t>
  </si>
  <si>
    <t>Подпрограмма 3 
"Модернизация и развитие пассажирского транспорта на территории Грязинского муниципального района Липецкой области  на 2020 - 2027 годы"</t>
  </si>
  <si>
    <t>«Развитие экономики Грязинского муниципального района Липецкой области на 2020 – 2027 годы» 
за счет средств всех источников за 2024 год</t>
  </si>
  <si>
    <t>«Развитие экономики Грязинского муниципального района Липецкой области на 2020 – 2027 годы» 
за счет средств иных источников за 2024 год</t>
  </si>
  <si>
    <t xml:space="preserve">"Развитие экономики Грязинского муниципального района Липецкой области на 2020 – 2027 годы" </t>
  </si>
  <si>
    <t>Отчетный 2024 год</t>
  </si>
  <si>
    <t>показатель выполнен на 90%</t>
  </si>
  <si>
    <t>заявок не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</si>
</sst>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_р_._-;\-* #,##0.0_р_._-;_-* &quot;-&quot;??_р_._-;_-@_-"/>
    <numFmt numFmtId="165" formatCode="_-* #,##0.0\ _₽_-;\-* #,##0.0\ _₽_-;_-* &quot;-&quot;??\ _₽_-;_-@_-"/>
  </numFmts>
  <fonts count="3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 applyAlignment="1">
      <alignment vertical="center"/>
    </xf>
    <xf numFmtId="0" fontId="12" fillId="0" borderId="0" xfId="0" applyFont="1"/>
    <xf numFmtId="0" fontId="2" fillId="0" borderId="0" xfId="0" applyFont="1"/>
    <xf numFmtId="0" fontId="6" fillId="0" borderId="0" xfId="0" applyFont="1"/>
    <xf numFmtId="0" fontId="14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/>
    <xf numFmtId="0" fontId="16" fillId="0" borderId="0" xfId="0" applyFont="1" applyAlignment="1"/>
    <xf numFmtId="0" fontId="4" fillId="0" borderId="0" xfId="0" applyFont="1"/>
    <xf numFmtId="0" fontId="16" fillId="0" borderId="0" xfId="0" applyFont="1" applyBorder="1" applyAlignment="1">
      <alignment wrapText="1"/>
    </xf>
    <xf numFmtId="0" fontId="4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164" fontId="18" fillId="0" borderId="1" xfId="2" applyNumberFormat="1" applyFont="1" applyBorder="1"/>
    <xf numFmtId="0" fontId="18" fillId="0" borderId="0" xfId="0" applyFont="1" applyBorder="1"/>
    <xf numFmtId="0" fontId="18" fillId="0" borderId="0" xfId="0" applyFont="1"/>
    <xf numFmtId="0" fontId="1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164" fontId="19" fillId="0" borderId="1" xfId="2" applyNumberFormat="1" applyFont="1" applyBorder="1"/>
    <xf numFmtId="0" fontId="19" fillId="0" borderId="0" xfId="0" applyFont="1" applyBorder="1"/>
    <xf numFmtId="0" fontId="19" fillId="0" borderId="0" xfId="0" applyFont="1"/>
    <xf numFmtId="0" fontId="19" fillId="0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165" fontId="19" fillId="0" borderId="1" xfId="2" applyNumberFormat="1" applyFont="1" applyBorder="1"/>
    <xf numFmtId="164" fontId="18" fillId="0" borderId="1" xfId="2" applyNumberFormat="1" applyFont="1" applyBorder="1" applyAlignment="1">
      <alignment horizontal="center" vertical="center"/>
    </xf>
    <xf numFmtId="9" fontId="18" fillId="0" borderId="1" xfId="1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9" fontId="19" fillId="0" borderId="1" xfId="1" applyFont="1" applyBorder="1" applyAlignment="1">
      <alignment horizontal="center" vertical="center"/>
    </xf>
    <xf numFmtId="0" fontId="26" fillId="0" borderId="0" xfId="0" applyFont="1"/>
    <xf numFmtId="0" fontId="27" fillId="0" borderId="1" xfId="0" applyFont="1" applyBorder="1" applyAlignment="1">
      <alignment vertical="center" wrapText="1"/>
    </xf>
    <xf numFmtId="0" fontId="28" fillId="0" borderId="0" xfId="0" applyFont="1"/>
    <xf numFmtId="0" fontId="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right" vertical="center" wrapText="1"/>
    </xf>
    <xf numFmtId="9" fontId="8" fillId="0" borderId="1" xfId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right" vertical="center" wrapText="1"/>
    </xf>
    <xf numFmtId="9" fontId="10" fillId="0" borderId="1" xfId="1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65" fontId="31" fillId="0" borderId="2" xfId="2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9" fontId="31" fillId="0" borderId="2" xfId="1" applyFont="1" applyBorder="1" applyAlignment="1">
      <alignment horizontal="center" vertical="center" wrapText="1"/>
    </xf>
    <xf numFmtId="0" fontId="33" fillId="0" borderId="0" xfId="0" applyFont="1"/>
    <xf numFmtId="0" fontId="29" fillId="0" borderId="1" xfId="0" applyFont="1" applyBorder="1" applyAlignment="1">
      <alignment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165" fontId="31" fillId="0" borderId="1" xfId="2" applyNumberFormat="1" applyFont="1" applyFill="1" applyBorder="1" applyAlignment="1">
      <alignment horizontal="right" vertical="center" wrapText="1"/>
    </xf>
    <xf numFmtId="9" fontId="31" fillId="0" borderId="1" xfId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5" fontId="23" fillId="0" borderId="1" xfId="2" applyNumberFormat="1" applyFont="1" applyFill="1" applyBorder="1" applyAlignment="1">
      <alignment horizontal="right" vertical="center" wrapText="1"/>
    </xf>
    <xf numFmtId="9" fontId="23" fillId="0" borderId="1" xfId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  <xf numFmtId="165" fontId="23" fillId="0" borderId="1" xfId="2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5" fontId="31" fillId="0" borderId="1" xfId="2" applyNumberFormat="1" applyFont="1" applyBorder="1" applyAlignment="1">
      <alignment horizontal="right" vertical="center" wrapText="1"/>
    </xf>
    <xf numFmtId="0" fontId="3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165" fontId="31" fillId="0" borderId="1" xfId="2" applyNumberFormat="1" applyFont="1" applyFill="1" applyBorder="1" applyAlignment="1">
      <alignment horizontal="right" vertical="center" wrapText="1"/>
    </xf>
    <xf numFmtId="165" fontId="31" fillId="0" borderId="1" xfId="2" applyNumberFormat="1" applyFont="1" applyBorder="1" applyAlignment="1">
      <alignment horizontal="right" vertical="center" wrapText="1"/>
    </xf>
    <xf numFmtId="9" fontId="31" fillId="0" borderId="1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165" fontId="31" fillId="0" borderId="2" xfId="2" applyNumberFormat="1" applyFont="1" applyFill="1" applyBorder="1" applyAlignment="1">
      <alignment horizontal="center" vertical="center" wrapText="1"/>
    </xf>
    <xf numFmtId="165" fontId="31" fillId="0" borderId="2" xfId="2" applyNumberFormat="1" applyFont="1" applyBorder="1" applyAlignment="1">
      <alignment horizontal="center" vertical="center" wrapText="1"/>
    </xf>
    <xf numFmtId="9" fontId="31" fillId="0" borderId="2" xfId="1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65" fontId="23" fillId="0" borderId="2" xfId="2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22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top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horizontal="left" vertical="top"/>
    </xf>
    <xf numFmtId="0" fontId="19" fillId="0" borderId="0" xfId="0" applyFont="1" applyBorder="1" applyAlignment="1"/>
    <xf numFmtId="0" fontId="15" fillId="0" borderId="0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49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64" fontId="32" fillId="0" borderId="1" xfId="2" applyNumberFormat="1" applyFont="1" applyBorder="1" applyAlignment="1">
      <alignment horizontal="center" vertical="center"/>
    </xf>
    <xf numFmtId="9" fontId="32" fillId="0" borderId="1" xfId="1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Border="1" applyAlignment="1"/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16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center"/>
    </xf>
    <xf numFmtId="0" fontId="36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16" fontId="36" fillId="0" borderId="0" xfId="0" applyNumberFormat="1" applyFont="1" applyBorder="1" applyAlignment="1">
      <alignment vertical="top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165" fontId="32" fillId="0" borderId="1" xfId="2" applyNumberFormat="1" applyFont="1" applyBorder="1"/>
    <xf numFmtId="0" fontId="32" fillId="0" borderId="0" xfId="0" applyFont="1" applyBorder="1"/>
    <xf numFmtId="0" fontId="32" fillId="0" borderId="1" xfId="0" applyFont="1" applyFill="1" applyBorder="1" applyAlignment="1">
      <alignment vertical="center"/>
    </xf>
    <xf numFmtId="164" fontId="32" fillId="0" borderId="1" xfId="2" applyNumberFormat="1" applyFont="1" applyBorder="1"/>
    <xf numFmtId="165" fontId="31" fillId="0" borderId="2" xfId="2" applyNumberFormat="1" applyFont="1" applyBorder="1" applyAlignment="1">
      <alignment horizontal="right" vertical="center" wrapText="1"/>
    </xf>
    <xf numFmtId="0" fontId="35" fillId="0" borderId="2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3" fontId="19" fillId="0" borderId="1" xfId="2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3" fontId="32" fillId="0" borderId="1" xfId="2" applyFont="1" applyBorder="1" applyAlignment="1">
      <alignment horizontal="center"/>
    </xf>
    <xf numFmtId="0" fontId="34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16" fontId="22" fillId="0" borderId="2" xfId="0" applyNumberFormat="1" applyFont="1" applyBorder="1" applyAlignment="1">
      <alignment horizontal="center" vertical="center" wrapText="1"/>
    </xf>
    <xf numFmtId="16" fontId="22" fillId="0" borderId="6" xfId="0" applyNumberFormat="1" applyFont="1" applyBorder="1" applyAlignment="1">
      <alignment horizontal="center" vertical="center" wrapText="1"/>
    </xf>
    <xf numFmtId="16" fontId="22" fillId="0" borderId="7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5" fontId="23" fillId="0" borderId="1" xfId="2" applyNumberFormat="1" applyFont="1" applyFill="1" applyBorder="1" applyAlignment="1">
      <alignment horizontal="right" vertical="center" wrapText="1"/>
    </xf>
    <xf numFmtId="9" fontId="23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/>
    </xf>
    <xf numFmtId="16" fontId="36" fillId="0" borderId="1" xfId="0" applyNumberFormat="1" applyFont="1" applyBorder="1" applyAlignment="1">
      <alignment horizontal="left" vertical="top" wrapText="1"/>
    </xf>
    <xf numFmtId="16" fontId="36" fillId="0" borderId="2" xfId="0" applyNumberFormat="1" applyFont="1" applyBorder="1" applyAlignment="1">
      <alignment horizontal="left" vertical="top" wrapText="1"/>
    </xf>
    <xf numFmtId="16" fontId="36" fillId="0" borderId="6" xfId="0" applyNumberFormat="1" applyFont="1" applyBorder="1" applyAlignment="1">
      <alignment horizontal="left" vertical="top" wrapText="1"/>
    </xf>
    <xf numFmtId="16" fontId="36" fillId="0" borderId="7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center" vertical="top"/>
    </xf>
    <xf numFmtId="0" fontId="32" fillId="0" borderId="6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36" fillId="0" borderId="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37" fillId="0" borderId="0" xfId="0" applyFont="1" applyBorder="1" applyAlignment="1">
      <alignment horizontal="center"/>
    </xf>
    <xf numFmtId="0" fontId="11" fillId="0" borderId="0" xfId="0" applyFont="1" applyBorder="1" applyAlignment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B22" sqref="B22"/>
    </sheetView>
  </sheetViews>
  <sheetFormatPr defaultRowHeight="14.4" x14ac:dyDescent="0.3"/>
  <cols>
    <col min="1" max="1" width="5.77734375" customWidth="1"/>
    <col min="2" max="2" width="39.88671875" customWidth="1"/>
    <col min="3" max="3" width="12.33203125" customWidth="1"/>
    <col min="4" max="4" width="4.88671875" bestFit="1" customWidth="1"/>
    <col min="6" max="6" width="12.6640625" bestFit="1" customWidth="1"/>
    <col min="7" max="8" width="11" bestFit="1" customWidth="1"/>
    <col min="9" max="9" width="9.109375" customWidth="1"/>
    <col min="10" max="10" width="22.44140625" customWidth="1"/>
  </cols>
  <sheetData>
    <row r="1" spans="1:10" ht="18" x14ac:dyDescent="0.3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9.8" customHeight="1" x14ac:dyDescent="0.3">
      <c r="A2" s="178" t="s">
        <v>115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s="4" customFormat="1" ht="28.2" customHeight="1" x14ac:dyDescent="0.25">
      <c r="A3" s="179" t="s">
        <v>17</v>
      </c>
      <c r="B3" s="179" t="s">
        <v>1</v>
      </c>
      <c r="C3" s="179" t="s">
        <v>2</v>
      </c>
      <c r="D3" s="179" t="s">
        <v>3</v>
      </c>
      <c r="E3" s="179"/>
      <c r="F3" s="179"/>
      <c r="G3" s="179" t="s">
        <v>4</v>
      </c>
      <c r="H3" s="179"/>
      <c r="I3" s="179"/>
      <c r="J3" s="180" t="s">
        <v>30</v>
      </c>
    </row>
    <row r="4" spans="1:10" s="4" customFormat="1" ht="24" x14ac:dyDescent="0.25">
      <c r="A4" s="179"/>
      <c r="B4" s="179"/>
      <c r="C4" s="179"/>
      <c r="D4" s="41" t="s">
        <v>5</v>
      </c>
      <c r="E4" s="41" t="s">
        <v>6</v>
      </c>
      <c r="F4" s="41" t="s">
        <v>7</v>
      </c>
      <c r="G4" s="42" t="s">
        <v>111</v>
      </c>
      <c r="H4" s="42" t="s">
        <v>77</v>
      </c>
      <c r="I4" s="42" t="s">
        <v>31</v>
      </c>
      <c r="J4" s="180"/>
    </row>
    <row r="5" spans="1:10" s="5" customFormat="1" ht="12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spans="1:10" s="37" customFormat="1" ht="16.2" customHeight="1" x14ac:dyDescent="0.3">
      <c r="A6" s="156">
        <v>1</v>
      </c>
      <c r="B6" s="159" t="s">
        <v>116</v>
      </c>
      <c r="C6" s="36" t="s">
        <v>9</v>
      </c>
      <c r="D6" s="102" t="s">
        <v>32</v>
      </c>
      <c r="E6" s="102" t="s">
        <v>32</v>
      </c>
      <c r="F6" s="45" t="s">
        <v>33</v>
      </c>
      <c r="G6" s="46">
        <f>SUM(G7:G9)</f>
        <v>56170.400000000001</v>
      </c>
      <c r="H6" s="46">
        <f>SUM(H7:H9)</f>
        <v>56170.400000000001</v>
      </c>
      <c r="I6" s="47">
        <f t="shared" ref="I6:I11" si="0">H6/G6</f>
        <v>1</v>
      </c>
      <c r="J6" s="155"/>
    </row>
    <row r="7" spans="1:10" s="37" customFormat="1" ht="60" x14ac:dyDescent="0.3">
      <c r="A7" s="157"/>
      <c r="B7" s="160"/>
      <c r="C7" s="38" t="s">
        <v>57</v>
      </c>
      <c r="D7" s="6" t="s">
        <v>32</v>
      </c>
      <c r="E7" s="6" t="s">
        <v>32</v>
      </c>
      <c r="F7" s="48" t="s">
        <v>33</v>
      </c>
      <c r="G7" s="49">
        <f>G11+G21</f>
        <v>56130.400000000001</v>
      </c>
      <c r="H7" s="49">
        <f>H11+H21</f>
        <v>56130.400000000001</v>
      </c>
      <c r="I7" s="50">
        <f t="shared" si="0"/>
        <v>1</v>
      </c>
      <c r="J7" s="155"/>
    </row>
    <row r="8" spans="1:10" s="37" customFormat="1" ht="15.6" x14ac:dyDescent="0.3">
      <c r="A8" s="157"/>
      <c r="B8" s="160"/>
      <c r="C8" s="38" t="s">
        <v>11</v>
      </c>
      <c r="D8" s="6" t="s">
        <v>32</v>
      </c>
      <c r="E8" s="6" t="s">
        <v>32</v>
      </c>
      <c r="F8" s="48" t="s">
        <v>33</v>
      </c>
      <c r="G8" s="49">
        <f>G12+G17</f>
        <v>40</v>
      </c>
      <c r="H8" s="49">
        <f>H12+H17</f>
        <v>40</v>
      </c>
      <c r="I8" s="50">
        <f t="shared" si="0"/>
        <v>1</v>
      </c>
      <c r="J8" s="43"/>
    </row>
    <row r="9" spans="1:10" s="37" customFormat="1" ht="36" x14ac:dyDescent="0.3">
      <c r="A9" s="158"/>
      <c r="B9" s="161"/>
      <c r="C9" s="38" t="s">
        <v>58</v>
      </c>
      <c r="D9" s="6" t="s">
        <v>32</v>
      </c>
      <c r="E9" s="6" t="s">
        <v>32</v>
      </c>
      <c r="F9" s="48" t="s">
        <v>33</v>
      </c>
      <c r="G9" s="49">
        <f>G23</f>
        <v>0</v>
      </c>
      <c r="H9" s="49">
        <f>H23</f>
        <v>0</v>
      </c>
      <c r="I9" s="50"/>
      <c r="J9" s="43"/>
    </row>
    <row r="10" spans="1:10" s="35" customFormat="1" ht="16.2" x14ac:dyDescent="0.3">
      <c r="A10" s="162" t="s">
        <v>34</v>
      </c>
      <c r="B10" s="27" t="s">
        <v>10</v>
      </c>
      <c r="C10" s="40" t="s">
        <v>9</v>
      </c>
      <c r="D10" s="103" t="s">
        <v>32</v>
      </c>
      <c r="E10" s="103" t="s">
        <v>32</v>
      </c>
      <c r="F10" s="63" t="s">
        <v>35</v>
      </c>
      <c r="G10" s="64">
        <f>G11+G12</f>
        <v>293.8</v>
      </c>
      <c r="H10" s="64">
        <f>H11+H12</f>
        <v>293.8</v>
      </c>
      <c r="I10" s="65">
        <f t="shared" si="0"/>
        <v>1</v>
      </c>
      <c r="J10" s="44"/>
    </row>
    <row r="11" spans="1:10" s="35" customFormat="1" ht="60" x14ac:dyDescent="0.3">
      <c r="A11" s="163"/>
      <c r="B11" s="165" t="s">
        <v>117</v>
      </c>
      <c r="C11" s="58" t="s">
        <v>57</v>
      </c>
      <c r="D11" s="59" t="s">
        <v>32</v>
      </c>
      <c r="E11" s="59" t="s">
        <v>32</v>
      </c>
      <c r="F11" s="60" t="s">
        <v>35</v>
      </c>
      <c r="G11" s="61">
        <f>G13+G14+G16</f>
        <v>293.8</v>
      </c>
      <c r="H11" s="61">
        <f>H13+H14+H16</f>
        <v>293.8</v>
      </c>
      <c r="I11" s="62">
        <f t="shared" si="0"/>
        <v>1</v>
      </c>
      <c r="J11" s="44"/>
    </row>
    <row r="12" spans="1:10" s="35" customFormat="1" ht="16.2" x14ac:dyDescent="0.3">
      <c r="A12" s="164"/>
      <c r="B12" s="166"/>
      <c r="C12" s="51" t="s">
        <v>11</v>
      </c>
      <c r="D12" s="59" t="s">
        <v>32</v>
      </c>
      <c r="E12" s="59" t="s">
        <v>32</v>
      </c>
      <c r="F12" s="55" t="s">
        <v>35</v>
      </c>
      <c r="G12" s="52">
        <f>G15</f>
        <v>0</v>
      </c>
      <c r="H12" s="52">
        <f>H15</f>
        <v>0</v>
      </c>
      <c r="I12" s="56"/>
      <c r="J12" s="53"/>
    </row>
    <row r="13" spans="1:10" s="57" customFormat="1" ht="132" x14ac:dyDescent="0.3">
      <c r="A13" s="76" t="s">
        <v>36</v>
      </c>
      <c r="B13" s="138" t="s">
        <v>113</v>
      </c>
      <c r="C13" s="77" t="s">
        <v>57</v>
      </c>
      <c r="D13" s="86" t="s">
        <v>69</v>
      </c>
      <c r="E13" s="86" t="s">
        <v>71</v>
      </c>
      <c r="F13" s="87" t="s">
        <v>37</v>
      </c>
      <c r="G13" s="88"/>
      <c r="H13" s="92"/>
      <c r="I13" s="82"/>
      <c r="J13" s="144"/>
    </row>
    <row r="14" spans="1:10" s="57" customFormat="1" ht="70.2" customHeight="1" x14ac:dyDescent="0.3">
      <c r="A14" s="83" t="s">
        <v>38</v>
      </c>
      <c r="B14" s="138" t="s">
        <v>68</v>
      </c>
      <c r="C14" s="84" t="s">
        <v>57</v>
      </c>
      <c r="D14" s="78" t="s">
        <v>69</v>
      </c>
      <c r="E14" s="78" t="s">
        <v>71</v>
      </c>
      <c r="F14" s="79" t="s">
        <v>39</v>
      </c>
      <c r="G14" s="80">
        <v>213.8</v>
      </c>
      <c r="H14" s="81">
        <v>213.8</v>
      </c>
      <c r="I14" s="82">
        <f>H14/G14</f>
        <v>1</v>
      </c>
      <c r="J14" s="91"/>
    </row>
    <row r="15" spans="1:10" s="57" customFormat="1" ht="52.8" customHeight="1" x14ac:dyDescent="0.3">
      <c r="A15" s="76" t="s">
        <v>40</v>
      </c>
      <c r="B15" s="138" t="s">
        <v>67</v>
      </c>
      <c r="C15" s="77" t="s">
        <v>11</v>
      </c>
      <c r="D15" s="86" t="s">
        <v>69</v>
      </c>
      <c r="E15" s="86" t="s">
        <v>71</v>
      </c>
      <c r="F15" s="87" t="s">
        <v>41</v>
      </c>
      <c r="G15" s="88"/>
      <c r="H15" s="89"/>
      <c r="I15" s="90"/>
      <c r="J15" s="144"/>
    </row>
    <row r="16" spans="1:10" s="57" customFormat="1" ht="60" x14ac:dyDescent="0.3">
      <c r="A16" s="76" t="s">
        <v>42</v>
      </c>
      <c r="B16" s="137" t="s">
        <v>66</v>
      </c>
      <c r="C16" s="77" t="s">
        <v>57</v>
      </c>
      <c r="D16" s="86" t="s">
        <v>69</v>
      </c>
      <c r="E16" s="86" t="s">
        <v>71</v>
      </c>
      <c r="F16" s="87" t="s">
        <v>43</v>
      </c>
      <c r="G16" s="88">
        <v>80</v>
      </c>
      <c r="H16" s="89">
        <v>80</v>
      </c>
      <c r="I16" s="90">
        <f>H16/G16</f>
        <v>1</v>
      </c>
      <c r="J16" s="144"/>
    </row>
    <row r="17" spans="1:10" s="57" customFormat="1" x14ac:dyDescent="0.3">
      <c r="A17" s="173" t="s">
        <v>44</v>
      </c>
      <c r="B17" s="27" t="s">
        <v>12</v>
      </c>
      <c r="C17" s="174" t="s">
        <v>11</v>
      </c>
      <c r="D17" s="175" t="s">
        <v>32</v>
      </c>
      <c r="E17" s="175" t="s">
        <v>32</v>
      </c>
      <c r="F17" s="176" t="s">
        <v>45</v>
      </c>
      <c r="G17" s="169">
        <f>G19+G20</f>
        <v>40</v>
      </c>
      <c r="H17" s="169">
        <f>H19+H20</f>
        <v>40</v>
      </c>
      <c r="I17" s="170">
        <f>H17/G17</f>
        <v>1</v>
      </c>
      <c r="J17" s="171"/>
    </row>
    <row r="18" spans="1:10" s="35" customFormat="1" ht="41.4" x14ac:dyDescent="0.3">
      <c r="A18" s="173"/>
      <c r="B18" s="28" t="s">
        <v>118</v>
      </c>
      <c r="C18" s="174"/>
      <c r="D18" s="175"/>
      <c r="E18" s="175"/>
      <c r="F18" s="176"/>
      <c r="G18" s="169"/>
      <c r="H18" s="169"/>
      <c r="I18" s="170"/>
      <c r="J18" s="171"/>
    </row>
    <row r="19" spans="1:10" s="57" customFormat="1" ht="92.4" x14ac:dyDescent="0.3">
      <c r="A19" s="83" t="s">
        <v>46</v>
      </c>
      <c r="B19" s="138" t="s">
        <v>65</v>
      </c>
      <c r="C19" s="84" t="s">
        <v>11</v>
      </c>
      <c r="D19" s="78" t="s">
        <v>69</v>
      </c>
      <c r="E19" s="78" t="s">
        <v>71</v>
      </c>
      <c r="F19" s="79" t="s">
        <v>47</v>
      </c>
      <c r="G19" s="80">
        <v>40</v>
      </c>
      <c r="H19" s="81">
        <v>40</v>
      </c>
      <c r="I19" s="82">
        <f>H19/G19</f>
        <v>1</v>
      </c>
      <c r="J19" s="85"/>
    </row>
    <row r="20" spans="1:10" s="57" customFormat="1" ht="158.4" hidden="1" x14ac:dyDescent="0.3">
      <c r="A20" s="140" t="s">
        <v>73</v>
      </c>
      <c r="B20" s="54" t="s">
        <v>75</v>
      </c>
      <c r="C20" s="141" t="s">
        <v>11</v>
      </c>
      <c r="D20" s="142" t="s">
        <v>69</v>
      </c>
      <c r="E20" s="142" t="s">
        <v>71</v>
      </c>
      <c r="F20" s="79" t="s">
        <v>74</v>
      </c>
      <c r="G20" s="80"/>
      <c r="H20" s="81"/>
      <c r="I20" s="82"/>
      <c r="J20" s="91"/>
    </row>
    <row r="21" spans="1:10" s="35" customFormat="1" ht="69" x14ac:dyDescent="0.3">
      <c r="A21" s="39" t="s">
        <v>48</v>
      </c>
      <c r="B21" s="29" t="s">
        <v>119</v>
      </c>
      <c r="C21" s="40" t="s">
        <v>57</v>
      </c>
      <c r="D21" s="103" t="s">
        <v>32</v>
      </c>
      <c r="E21" s="103" t="s">
        <v>32</v>
      </c>
      <c r="F21" s="63" t="s">
        <v>49</v>
      </c>
      <c r="G21" s="64">
        <f>G22</f>
        <v>55836.6</v>
      </c>
      <c r="H21" s="64">
        <f>H22</f>
        <v>55836.6</v>
      </c>
      <c r="I21" s="82">
        <f>H21/G21</f>
        <v>1</v>
      </c>
      <c r="J21" s="44"/>
    </row>
    <row r="22" spans="1:10" s="57" customFormat="1" ht="92.4" x14ac:dyDescent="0.3">
      <c r="A22" s="76" t="s">
        <v>50</v>
      </c>
      <c r="B22" s="66" t="s">
        <v>64</v>
      </c>
      <c r="C22" s="77" t="s">
        <v>57</v>
      </c>
      <c r="D22" s="86" t="s">
        <v>69</v>
      </c>
      <c r="E22" s="86" t="s">
        <v>70</v>
      </c>
      <c r="F22" s="87" t="s">
        <v>51</v>
      </c>
      <c r="G22" s="52">
        <v>55836.6</v>
      </c>
      <c r="H22" s="135">
        <v>55836.6</v>
      </c>
      <c r="I22" s="82">
        <f>H22/G22</f>
        <v>1</v>
      </c>
      <c r="J22" s="136"/>
    </row>
    <row r="23" spans="1:10" s="35" customFormat="1" ht="69" x14ac:dyDescent="0.3">
      <c r="A23" s="39" t="s">
        <v>52</v>
      </c>
      <c r="B23" s="67" t="s">
        <v>120</v>
      </c>
      <c r="C23" s="68" t="s">
        <v>58</v>
      </c>
      <c r="D23" s="103" t="s">
        <v>32</v>
      </c>
      <c r="E23" s="103" t="s">
        <v>32</v>
      </c>
      <c r="F23" s="63" t="s">
        <v>53</v>
      </c>
      <c r="G23" s="64">
        <f>G24</f>
        <v>0</v>
      </c>
      <c r="H23" s="69">
        <f>H24</f>
        <v>0</v>
      </c>
      <c r="I23" s="65"/>
      <c r="J23" s="44"/>
    </row>
    <row r="24" spans="1:10" s="57" customFormat="1" ht="66" x14ac:dyDescent="0.3">
      <c r="A24" s="70" t="s">
        <v>54</v>
      </c>
      <c r="B24" s="71" t="s">
        <v>55</v>
      </c>
      <c r="C24" s="72" t="s">
        <v>58</v>
      </c>
      <c r="D24" s="59" t="s">
        <v>32</v>
      </c>
      <c r="E24" s="59" t="s">
        <v>32</v>
      </c>
      <c r="F24" s="60" t="s">
        <v>56</v>
      </c>
      <c r="G24" s="61"/>
      <c r="H24" s="73"/>
      <c r="I24" s="62"/>
      <c r="J24" s="74"/>
    </row>
    <row r="25" spans="1:10" x14ac:dyDescent="0.3">
      <c r="A25" s="1"/>
    </row>
    <row r="26" spans="1:10" s="2" customFormat="1" ht="13.8" x14ac:dyDescent="0.3">
      <c r="A26" s="75" t="s">
        <v>80</v>
      </c>
    </row>
    <row r="27" spans="1:10" x14ac:dyDescent="0.3">
      <c r="A27" s="1"/>
    </row>
    <row r="28" spans="1:10" x14ac:dyDescent="0.3">
      <c r="A28" s="1"/>
    </row>
    <row r="29" spans="1:10" s="3" customFormat="1" ht="29.4" customHeight="1" x14ac:dyDescent="0.3">
      <c r="A29" s="167" t="s">
        <v>15</v>
      </c>
      <c r="B29" s="168"/>
      <c r="C29" s="168"/>
      <c r="D29" s="168"/>
      <c r="E29" s="168"/>
      <c r="F29" s="172"/>
      <c r="G29" s="172"/>
      <c r="I29" s="3" t="s">
        <v>14</v>
      </c>
    </row>
    <row r="30" spans="1:10" x14ac:dyDescent="0.3">
      <c r="F30" s="154" t="s">
        <v>13</v>
      </c>
      <c r="G30" s="154"/>
    </row>
  </sheetData>
  <mergeCells count="25">
    <mergeCell ref="F17:F18"/>
    <mergeCell ref="A1:J1"/>
    <mergeCell ref="A2:J2"/>
    <mergeCell ref="A3:A4"/>
    <mergeCell ref="B3:B4"/>
    <mergeCell ref="C3:C4"/>
    <mergeCell ref="D3:F3"/>
    <mergeCell ref="G3:I3"/>
    <mergeCell ref="J3:J4"/>
    <mergeCell ref="F30:G30"/>
    <mergeCell ref="J6:J7"/>
    <mergeCell ref="A6:A9"/>
    <mergeCell ref="B6:B9"/>
    <mergeCell ref="A10:A12"/>
    <mergeCell ref="B11:B12"/>
    <mergeCell ref="A29:E29"/>
    <mergeCell ref="G17:G18"/>
    <mergeCell ref="H17:H18"/>
    <mergeCell ref="I17:I18"/>
    <mergeCell ref="J17:J18"/>
    <mergeCell ref="F29:G29"/>
    <mergeCell ref="A17:A18"/>
    <mergeCell ref="C17:C18"/>
    <mergeCell ref="D17:D18"/>
    <mergeCell ref="E17:E18"/>
  </mergeCells>
  <pageMargins left="0.19685039370078741" right="0.19685039370078741" top="0.74803149606299213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G16" sqref="G16"/>
    </sheetView>
  </sheetViews>
  <sheetFormatPr defaultRowHeight="13.8" x14ac:dyDescent="0.25"/>
  <cols>
    <col min="1" max="1" width="6.33203125" style="9" bestFit="1" customWidth="1"/>
    <col min="2" max="2" width="54.109375" style="9" customWidth="1"/>
    <col min="3" max="3" width="21.33203125" style="9" customWidth="1"/>
    <col min="4" max="4" width="8.88671875" style="9"/>
    <col min="5" max="5" width="13.44140625" style="9" customWidth="1"/>
    <col min="6" max="6" width="12.109375" style="9" customWidth="1"/>
    <col min="7" max="7" width="12" style="9" customWidth="1"/>
    <col min="8" max="11" width="8.88671875" style="9"/>
    <col min="12" max="12" width="8.88671875" style="93"/>
    <col min="13" max="255" width="8.88671875" style="9"/>
    <col min="256" max="256" width="3.77734375" style="9" bestFit="1" customWidth="1"/>
    <col min="257" max="257" width="54.109375" style="9" customWidth="1"/>
    <col min="258" max="258" width="22.6640625" style="9" customWidth="1"/>
    <col min="259" max="259" width="8.88671875" style="9"/>
    <col min="260" max="260" width="11.21875" style="9" customWidth="1"/>
    <col min="261" max="262" width="10.77734375" style="9" bestFit="1" customWidth="1"/>
    <col min="263" max="511" width="8.88671875" style="9"/>
    <col min="512" max="512" width="3.77734375" style="9" bestFit="1" customWidth="1"/>
    <col min="513" max="513" width="54.109375" style="9" customWidth="1"/>
    <col min="514" max="514" width="22.6640625" style="9" customWidth="1"/>
    <col min="515" max="515" width="8.88671875" style="9"/>
    <col min="516" max="516" width="11.21875" style="9" customWidth="1"/>
    <col min="517" max="518" width="10.77734375" style="9" bestFit="1" customWidth="1"/>
    <col min="519" max="767" width="8.88671875" style="9"/>
    <col min="768" max="768" width="3.77734375" style="9" bestFit="1" customWidth="1"/>
    <col min="769" max="769" width="54.109375" style="9" customWidth="1"/>
    <col min="770" max="770" width="22.6640625" style="9" customWidth="1"/>
    <col min="771" max="771" width="8.88671875" style="9"/>
    <col min="772" max="772" width="11.21875" style="9" customWidth="1"/>
    <col min="773" max="774" width="10.77734375" style="9" bestFit="1" customWidth="1"/>
    <col min="775" max="1023" width="8.88671875" style="9"/>
    <col min="1024" max="1024" width="3.77734375" style="9" bestFit="1" customWidth="1"/>
    <col min="1025" max="1025" width="54.109375" style="9" customWidth="1"/>
    <col min="1026" max="1026" width="22.6640625" style="9" customWidth="1"/>
    <col min="1027" max="1027" width="8.88671875" style="9"/>
    <col min="1028" max="1028" width="11.21875" style="9" customWidth="1"/>
    <col min="1029" max="1030" width="10.77734375" style="9" bestFit="1" customWidth="1"/>
    <col min="1031" max="1279" width="8.88671875" style="9"/>
    <col min="1280" max="1280" width="3.77734375" style="9" bestFit="1" customWidth="1"/>
    <col min="1281" max="1281" width="54.109375" style="9" customWidth="1"/>
    <col min="1282" max="1282" width="22.6640625" style="9" customWidth="1"/>
    <col min="1283" max="1283" width="8.88671875" style="9"/>
    <col min="1284" max="1284" width="11.21875" style="9" customWidth="1"/>
    <col min="1285" max="1286" width="10.77734375" style="9" bestFit="1" customWidth="1"/>
    <col min="1287" max="1535" width="8.88671875" style="9"/>
    <col min="1536" max="1536" width="3.77734375" style="9" bestFit="1" customWidth="1"/>
    <col min="1537" max="1537" width="54.109375" style="9" customWidth="1"/>
    <col min="1538" max="1538" width="22.6640625" style="9" customWidth="1"/>
    <col min="1539" max="1539" width="8.88671875" style="9"/>
    <col min="1540" max="1540" width="11.21875" style="9" customWidth="1"/>
    <col min="1541" max="1542" width="10.77734375" style="9" bestFit="1" customWidth="1"/>
    <col min="1543" max="1791" width="8.88671875" style="9"/>
    <col min="1792" max="1792" width="3.77734375" style="9" bestFit="1" customWidth="1"/>
    <col min="1793" max="1793" width="54.109375" style="9" customWidth="1"/>
    <col min="1794" max="1794" width="22.6640625" style="9" customWidth="1"/>
    <col min="1795" max="1795" width="8.88671875" style="9"/>
    <col min="1796" max="1796" width="11.21875" style="9" customWidth="1"/>
    <col min="1797" max="1798" width="10.77734375" style="9" bestFit="1" customWidth="1"/>
    <col min="1799" max="2047" width="8.88671875" style="9"/>
    <col min="2048" max="2048" width="3.77734375" style="9" bestFit="1" customWidth="1"/>
    <col min="2049" max="2049" width="54.109375" style="9" customWidth="1"/>
    <col min="2050" max="2050" width="22.6640625" style="9" customWidth="1"/>
    <col min="2051" max="2051" width="8.88671875" style="9"/>
    <col min="2052" max="2052" width="11.21875" style="9" customWidth="1"/>
    <col min="2053" max="2054" width="10.77734375" style="9" bestFit="1" customWidth="1"/>
    <col min="2055" max="2303" width="8.88671875" style="9"/>
    <col min="2304" max="2304" width="3.77734375" style="9" bestFit="1" customWidth="1"/>
    <col min="2305" max="2305" width="54.109375" style="9" customWidth="1"/>
    <col min="2306" max="2306" width="22.6640625" style="9" customWidth="1"/>
    <col min="2307" max="2307" width="8.88671875" style="9"/>
    <col min="2308" max="2308" width="11.21875" style="9" customWidth="1"/>
    <col min="2309" max="2310" width="10.77734375" style="9" bestFit="1" customWidth="1"/>
    <col min="2311" max="2559" width="8.88671875" style="9"/>
    <col min="2560" max="2560" width="3.77734375" style="9" bestFit="1" customWidth="1"/>
    <col min="2561" max="2561" width="54.109375" style="9" customWidth="1"/>
    <col min="2562" max="2562" width="22.6640625" style="9" customWidth="1"/>
    <col min="2563" max="2563" width="8.88671875" style="9"/>
    <col min="2564" max="2564" width="11.21875" style="9" customWidth="1"/>
    <col min="2565" max="2566" width="10.77734375" style="9" bestFit="1" customWidth="1"/>
    <col min="2567" max="2815" width="8.88671875" style="9"/>
    <col min="2816" max="2816" width="3.77734375" style="9" bestFit="1" customWidth="1"/>
    <col min="2817" max="2817" width="54.109375" style="9" customWidth="1"/>
    <col min="2818" max="2818" width="22.6640625" style="9" customWidth="1"/>
    <col min="2819" max="2819" width="8.88671875" style="9"/>
    <col min="2820" max="2820" width="11.21875" style="9" customWidth="1"/>
    <col min="2821" max="2822" width="10.77734375" style="9" bestFit="1" customWidth="1"/>
    <col min="2823" max="3071" width="8.88671875" style="9"/>
    <col min="3072" max="3072" width="3.77734375" style="9" bestFit="1" customWidth="1"/>
    <col min="3073" max="3073" width="54.109375" style="9" customWidth="1"/>
    <col min="3074" max="3074" width="22.6640625" style="9" customWidth="1"/>
    <col min="3075" max="3075" width="8.88671875" style="9"/>
    <col min="3076" max="3076" width="11.21875" style="9" customWidth="1"/>
    <col min="3077" max="3078" width="10.77734375" style="9" bestFit="1" customWidth="1"/>
    <col min="3079" max="3327" width="8.88671875" style="9"/>
    <col min="3328" max="3328" width="3.77734375" style="9" bestFit="1" customWidth="1"/>
    <col min="3329" max="3329" width="54.109375" style="9" customWidth="1"/>
    <col min="3330" max="3330" width="22.6640625" style="9" customWidth="1"/>
    <col min="3331" max="3331" width="8.88671875" style="9"/>
    <col min="3332" max="3332" width="11.21875" style="9" customWidth="1"/>
    <col min="3333" max="3334" width="10.77734375" style="9" bestFit="1" customWidth="1"/>
    <col min="3335" max="3583" width="8.88671875" style="9"/>
    <col min="3584" max="3584" width="3.77734375" style="9" bestFit="1" customWidth="1"/>
    <col min="3585" max="3585" width="54.109375" style="9" customWidth="1"/>
    <col min="3586" max="3586" width="22.6640625" style="9" customWidth="1"/>
    <col min="3587" max="3587" width="8.88671875" style="9"/>
    <col min="3588" max="3588" width="11.21875" style="9" customWidth="1"/>
    <col min="3589" max="3590" width="10.77734375" style="9" bestFit="1" customWidth="1"/>
    <col min="3591" max="3839" width="8.88671875" style="9"/>
    <col min="3840" max="3840" width="3.77734375" style="9" bestFit="1" customWidth="1"/>
    <col min="3841" max="3841" width="54.109375" style="9" customWidth="1"/>
    <col min="3842" max="3842" width="22.6640625" style="9" customWidth="1"/>
    <col min="3843" max="3843" width="8.88671875" style="9"/>
    <col min="3844" max="3844" width="11.21875" style="9" customWidth="1"/>
    <col min="3845" max="3846" width="10.77734375" style="9" bestFit="1" customWidth="1"/>
    <col min="3847" max="4095" width="8.88671875" style="9"/>
    <col min="4096" max="4096" width="3.77734375" style="9" bestFit="1" customWidth="1"/>
    <col min="4097" max="4097" width="54.109375" style="9" customWidth="1"/>
    <col min="4098" max="4098" width="22.6640625" style="9" customWidth="1"/>
    <col min="4099" max="4099" width="8.88671875" style="9"/>
    <col min="4100" max="4100" width="11.21875" style="9" customWidth="1"/>
    <col min="4101" max="4102" width="10.77734375" style="9" bestFit="1" customWidth="1"/>
    <col min="4103" max="4351" width="8.88671875" style="9"/>
    <col min="4352" max="4352" width="3.77734375" style="9" bestFit="1" customWidth="1"/>
    <col min="4353" max="4353" width="54.109375" style="9" customWidth="1"/>
    <col min="4354" max="4354" width="22.6640625" style="9" customWidth="1"/>
    <col min="4355" max="4355" width="8.88671875" style="9"/>
    <col min="4356" max="4356" width="11.21875" style="9" customWidth="1"/>
    <col min="4357" max="4358" width="10.77734375" style="9" bestFit="1" customWidth="1"/>
    <col min="4359" max="4607" width="8.88671875" style="9"/>
    <col min="4608" max="4608" width="3.77734375" style="9" bestFit="1" customWidth="1"/>
    <col min="4609" max="4609" width="54.109375" style="9" customWidth="1"/>
    <col min="4610" max="4610" width="22.6640625" style="9" customWidth="1"/>
    <col min="4611" max="4611" width="8.88671875" style="9"/>
    <col min="4612" max="4612" width="11.21875" style="9" customWidth="1"/>
    <col min="4613" max="4614" width="10.77734375" style="9" bestFit="1" customWidth="1"/>
    <col min="4615" max="4863" width="8.88671875" style="9"/>
    <col min="4864" max="4864" width="3.77734375" style="9" bestFit="1" customWidth="1"/>
    <col min="4865" max="4865" width="54.109375" style="9" customWidth="1"/>
    <col min="4866" max="4866" width="22.6640625" style="9" customWidth="1"/>
    <col min="4867" max="4867" width="8.88671875" style="9"/>
    <col min="4868" max="4868" width="11.21875" style="9" customWidth="1"/>
    <col min="4869" max="4870" width="10.77734375" style="9" bestFit="1" customWidth="1"/>
    <col min="4871" max="5119" width="8.88671875" style="9"/>
    <col min="5120" max="5120" width="3.77734375" style="9" bestFit="1" customWidth="1"/>
    <col min="5121" max="5121" width="54.109375" style="9" customWidth="1"/>
    <col min="5122" max="5122" width="22.6640625" style="9" customWidth="1"/>
    <col min="5123" max="5123" width="8.88671875" style="9"/>
    <col min="5124" max="5124" width="11.21875" style="9" customWidth="1"/>
    <col min="5125" max="5126" width="10.77734375" style="9" bestFit="1" customWidth="1"/>
    <col min="5127" max="5375" width="8.88671875" style="9"/>
    <col min="5376" max="5376" width="3.77734375" style="9" bestFit="1" customWidth="1"/>
    <col min="5377" max="5377" width="54.109375" style="9" customWidth="1"/>
    <col min="5378" max="5378" width="22.6640625" style="9" customWidth="1"/>
    <col min="5379" max="5379" width="8.88671875" style="9"/>
    <col min="5380" max="5380" width="11.21875" style="9" customWidth="1"/>
    <col min="5381" max="5382" width="10.77734375" style="9" bestFit="1" customWidth="1"/>
    <col min="5383" max="5631" width="8.88671875" style="9"/>
    <col min="5632" max="5632" width="3.77734375" style="9" bestFit="1" customWidth="1"/>
    <col min="5633" max="5633" width="54.109375" style="9" customWidth="1"/>
    <col min="5634" max="5634" width="22.6640625" style="9" customWidth="1"/>
    <col min="5635" max="5635" width="8.88671875" style="9"/>
    <col min="5636" max="5636" width="11.21875" style="9" customWidth="1"/>
    <col min="5637" max="5638" width="10.77734375" style="9" bestFit="1" customWidth="1"/>
    <col min="5639" max="5887" width="8.88671875" style="9"/>
    <col min="5888" max="5888" width="3.77734375" style="9" bestFit="1" customWidth="1"/>
    <col min="5889" max="5889" width="54.109375" style="9" customWidth="1"/>
    <col min="5890" max="5890" width="22.6640625" style="9" customWidth="1"/>
    <col min="5891" max="5891" width="8.88671875" style="9"/>
    <col min="5892" max="5892" width="11.21875" style="9" customWidth="1"/>
    <col min="5893" max="5894" width="10.77734375" style="9" bestFit="1" customWidth="1"/>
    <col min="5895" max="6143" width="8.88671875" style="9"/>
    <col min="6144" max="6144" width="3.77734375" style="9" bestFit="1" customWidth="1"/>
    <col min="6145" max="6145" width="54.109375" style="9" customWidth="1"/>
    <col min="6146" max="6146" width="22.6640625" style="9" customWidth="1"/>
    <col min="6147" max="6147" width="8.88671875" style="9"/>
    <col min="6148" max="6148" width="11.21875" style="9" customWidth="1"/>
    <col min="6149" max="6150" width="10.77734375" style="9" bestFit="1" customWidth="1"/>
    <col min="6151" max="6399" width="8.88671875" style="9"/>
    <col min="6400" max="6400" width="3.77734375" style="9" bestFit="1" customWidth="1"/>
    <col min="6401" max="6401" width="54.109375" style="9" customWidth="1"/>
    <col min="6402" max="6402" width="22.6640625" style="9" customWidth="1"/>
    <col min="6403" max="6403" width="8.88671875" style="9"/>
    <col min="6404" max="6404" width="11.21875" style="9" customWidth="1"/>
    <col min="6405" max="6406" width="10.77734375" style="9" bestFit="1" customWidth="1"/>
    <col min="6407" max="6655" width="8.88671875" style="9"/>
    <col min="6656" max="6656" width="3.77734375" style="9" bestFit="1" customWidth="1"/>
    <col min="6657" max="6657" width="54.109375" style="9" customWidth="1"/>
    <col min="6658" max="6658" width="22.6640625" style="9" customWidth="1"/>
    <col min="6659" max="6659" width="8.88671875" style="9"/>
    <col min="6660" max="6660" width="11.21875" style="9" customWidth="1"/>
    <col min="6661" max="6662" width="10.77734375" style="9" bestFit="1" customWidth="1"/>
    <col min="6663" max="6911" width="8.88671875" style="9"/>
    <col min="6912" max="6912" width="3.77734375" style="9" bestFit="1" customWidth="1"/>
    <col min="6913" max="6913" width="54.109375" style="9" customWidth="1"/>
    <col min="6914" max="6914" width="22.6640625" style="9" customWidth="1"/>
    <col min="6915" max="6915" width="8.88671875" style="9"/>
    <col min="6916" max="6916" width="11.21875" style="9" customWidth="1"/>
    <col min="6917" max="6918" width="10.77734375" style="9" bestFit="1" customWidth="1"/>
    <col min="6919" max="7167" width="8.88671875" style="9"/>
    <col min="7168" max="7168" width="3.77734375" style="9" bestFit="1" customWidth="1"/>
    <col min="7169" max="7169" width="54.109375" style="9" customWidth="1"/>
    <col min="7170" max="7170" width="22.6640625" style="9" customWidth="1"/>
    <col min="7171" max="7171" width="8.88671875" style="9"/>
    <col min="7172" max="7172" width="11.21875" style="9" customWidth="1"/>
    <col min="7173" max="7174" width="10.77734375" style="9" bestFit="1" customWidth="1"/>
    <col min="7175" max="7423" width="8.88671875" style="9"/>
    <col min="7424" max="7424" width="3.77734375" style="9" bestFit="1" customWidth="1"/>
    <col min="7425" max="7425" width="54.109375" style="9" customWidth="1"/>
    <col min="7426" max="7426" width="22.6640625" style="9" customWidth="1"/>
    <col min="7427" max="7427" width="8.88671875" style="9"/>
    <col min="7428" max="7428" width="11.21875" style="9" customWidth="1"/>
    <col min="7429" max="7430" width="10.77734375" style="9" bestFit="1" customWidth="1"/>
    <col min="7431" max="7679" width="8.88671875" style="9"/>
    <col min="7680" max="7680" width="3.77734375" style="9" bestFit="1" customWidth="1"/>
    <col min="7681" max="7681" width="54.109375" style="9" customWidth="1"/>
    <col min="7682" max="7682" width="22.6640625" style="9" customWidth="1"/>
    <col min="7683" max="7683" width="8.88671875" style="9"/>
    <col min="7684" max="7684" width="11.21875" style="9" customWidth="1"/>
    <col min="7685" max="7686" width="10.77734375" style="9" bestFit="1" customWidth="1"/>
    <col min="7687" max="7935" width="8.88671875" style="9"/>
    <col min="7936" max="7936" width="3.77734375" style="9" bestFit="1" customWidth="1"/>
    <col min="7937" max="7937" width="54.109375" style="9" customWidth="1"/>
    <col min="7938" max="7938" width="22.6640625" style="9" customWidth="1"/>
    <col min="7939" max="7939" width="8.88671875" style="9"/>
    <col min="7940" max="7940" width="11.21875" style="9" customWidth="1"/>
    <col min="7941" max="7942" width="10.77734375" style="9" bestFit="1" customWidth="1"/>
    <col min="7943" max="8191" width="8.88671875" style="9"/>
    <col min="8192" max="8192" width="3.77734375" style="9" bestFit="1" customWidth="1"/>
    <col min="8193" max="8193" width="54.109375" style="9" customWidth="1"/>
    <col min="8194" max="8194" width="22.6640625" style="9" customWidth="1"/>
    <col min="8195" max="8195" width="8.88671875" style="9"/>
    <col min="8196" max="8196" width="11.21875" style="9" customWidth="1"/>
    <col min="8197" max="8198" width="10.77734375" style="9" bestFit="1" customWidth="1"/>
    <col min="8199" max="8447" width="8.88671875" style="9"/>
    <col min="8448" max="8448" width="3.77734375" style="9" bestFit="1" customWidth="1"/>
    <col min="8449" max="8449" width="54.109375" style="9" customWidth="1"/>
    <col min="8450" max="8450" width="22.6640625" style="9" customWidth="1"/>
    <col min="8451" max="8451" width="8.88671875" style="9"/>
    <col min="8452" max="8452" width="11.21875" style="9" customWidth="1"/>
    <col min="8453" max="8454" width="10.77734375" style="9" bestFit="1" customWidth="1"/>
    <col min="8455" max="8703" width="8.88671875" style="9"/>
    <col min="8704" max="8704" width="3.77734375" style="9" bestFit="1" customWidth="1"/>
    <col min="8705" max="8705" width="54.109375" style="9" customWidth="1"/>
    <col min="8706" max="8706" width="22.6640625" style="9" customWidth="1"/>
    <col min="8707" max="8707" width="8.88671875" style="9"/>
    <col min="8708" max="8708" width="11.21875" style="9" customWidth="1"/>
    <col min="8709" max="8710" width="10.77734375" style="9" bestFit="1" customWidth="1"/>
    <col min="8711" max="8959" width="8.88671875" style="9"/>
    <col min="8960" max="8960" width="3.77734375" style="9" bestFit="1" customWidth="1"/>
    <col min="8961" max="8961" width="54.109375" style="9" customWidth="1"/>
    <col min="8962" max="8962" width="22.6640625" style="9" customWidth="1"/>
    <col min="8963" max="8963" width="8.88671875" style="9"/>
    <col min="8964" max="8964" width="11.21875" style="9" customWidth="1"/>
    <col min="8965" max="8966" width="10.77734375" style="9" bestFit="1" customWidth="1"/>
    <col min="8967" max="9215" width="8.88671875" style="9"/>
    <col min="9216" max="9216" width="3.77734375" style="9" bestFit="1" customWidth="1"/>
    <col min="9217" max="9217" width="54.109375" style="9" customWidth="1"/>
    <col min="9218" max="9218" width="22.6640625" style="9" customWidth="1"/>
    <col min="9219" max="9219" width="8.88671875" style="9"/>
    <col min="9220" max="9220" width="11.21875" style="9" customWidth="1"/>
    <col min="9221" max="9222" width="10.77734375" style="9" bestFit="1" customWidth="1"/>
    <col min="9223" max="9471" width="8.88671875" style="9"/>
    <col min="9472" max="9472" width="3.77734375" style="9" bestFit="1" customWidth="1"/>
    <col min="9473" max="9473" width="54.109375" style="9" customWidth="1"/>
    <col min="9474" max="9474" width="22.6640625" style="9" customWidth="1"/>
    <col min="9475" max="9475" width="8.88671875" style="9"/>
    <col min="9476" max="9476" width="11.21875" style="9" customWidth="1"/>
    <col min="9477" max="9478" width="10.77734375" style="9" bestFit="1" customWidth="1"/>
    <col min="9479" max="9727" width="8.88671875" style="9"/>
    <col min="9728" max="9728" width="3.77734375" style="9" bestFit="1" customWidth="1"/>
    <col min="9729" max="9729" width="54.109375" style="9" customWidth="1"/>
    <col min="9730" max="9730" width="22.6640625" style="9" customWidth="1"/>
    <col min="9731" max="9731" width="8.88671875" style="9"/>
    <col min="9732" max="9732" width="11.21875" style="9" customWidth="1"/>
    <col min="9733" max="9734" width="10.77734375" style="9" bestFit="1" customWidth="1"/>
    <col min="9735" max="9983" width="8.88671875" style="9"/>
    <col min="9984" max="9984" width="3.77734375" style="9" bestFit="1" customWidth="1"/>
    <col min="9985" max="9985" width="54.109375" style="9" customWidth="1"/>
    <col min="9986" max="9986" width="22.6640625" style="9" customWidth="1"/>
    <col min="9987" max="9987" width="8.88671875" style="9"/>
    <col min="9988" max="9988" width="11.21875" style="9" customWidth="1"/>
    <col min="9989" max="9990" width="10.77734375" style="9" bestFit="1" customWidth="1"/>
    <col min="9991" max="10239" width="8.88671875" style="9"/>
    <col min="10240" max="10240" width="3.77734375" style="9" bestFit="1" customWidth="1"/>
    <col min="10241" max="10241" width="54.109375" style="9" customWidth="1"/>
    <col min="10242" max="10242" width="22.6640625" style="9" customWidth="1"/>
    <col min="10243" max="10243" width="8.88671875" style="9"/>
    <col min="10244" max="10244" width="11.21875" style="9" customWidth="1"/>
    <col min="10245" max="10246" width="10.77734375" style="9" bestFit="1" customWidth="1"/>
    <col min="10247" max="10495" width="8.88671875" style="9"/>
    <col min="10496" max="10496" width="3.77734375" style="9" bestFit="1" customWidth="1"/>
    <col min="10497" max="10497" width="54.109375" style="9" customWidth="1"/>
    <col min="10498" max="10498" width="22.6640625" style="9" customWidth="1"/>
    <col min="10499" max="10499" width="8.88671875" style="9"/>
    <col min="10500" max="10500" width="11.21875" style="9" customWidth="1"/>
    <col min="10501" max="10502" width="10.77734375" style="9" bestFit="1" customWidth="1"/>
    <col min="10503" max="10751" width="8.88671875" style="9"/>
    <col min="10752" max="10752" width="3.77734375" style="9" bestFit="1" customWidth="1"/>
    <col min="10753" max="10753" width="54.109375" style="9" customWidth="1"/>
    <col min="10754" max="10754" width="22.6640625" style="9" customWidth="1"/>
    <col min="10755" max="10755" width="8.88671875" style="9"/>
    <col min="10756" max="10756" width="11.21875" style="9" customWidth="1"/>
    <col min="10757" max="10758" width="10.77734375" style="9" bestFit="1" customWidth="1"/>
    <col min="10759" max="11007" width="8.88671875" style="9"/>
    <col min="11008" max="11008" width="3.77734375" style="9" bestFit="1" customWidth="1"/>
    <col min="11009" max="11009" width="54.109375" style="9" customWidth="1"/>
    <col min="11010" max="11010" width="22.6640625" style="9" customWidth="1"/>
    <col min="11011" max="11011" width="8.88671875" style="9"/>
    <col min="11012" max="11012" width="11.21875" style="9" customWidth="1"/>
    <col min="11013" max="11014" width="10.77734375" style="9" bestFit="1" customWidth="1"/>
    <col min="11015" max="11263" width="8.88671875" style="9"/>
    <col min="11264" max="11264" width="3.77734375" style="9" bestFit="1" customWidth="1"/>
    <col min="11265" max="11265" width="54.109375" style="9" customWidth="1"/>
    <col min="11266" max="11266" width="22.6640625" style="9" customWidth="1"/>
    <col min="11267" max="11267" width="8.88671875" style="9"/>
    <col min="11268" max="11268" width="11.21875" style="9" customWidth="1"/>
    <col min="11269" max="11270" width="10.77734375" style="9" bestFit="1" customWidth="1"/>
    <col min="11271" max="11519" width="8.88671875" style="9"/>
    <col min="11520" max="11520" width="3.77734375" style="9" bestFit="1" customWidth="1"/>
    <col min="11521" max="11521" width="54.109375" style="9" customWidth="1"/>
    <col min="11522" max="11522" width="22.6640625" style="9" customWidth="1"/>
    <col min="11523" max="11523" width="8.88671875" style="9"/>
    <col min="11524" max="11524" width="11.21875" style="9" customWidth="1"/>
    <col min="11525" max="11526" width="10.77734375" style="9" bestFit="1" customWidth="1"/>
    <col min="11527" max="11775" width="8.88671875" style="9"/>
    <col min="11776" max="11776" width="3.77734375" style="9" bestFit="1" customWidth="1"/>
    <col min="11777" max="11777" width="54.109375" style="9" customWidth="1"/>
    <col min="11778" max="11778" width="22.6640625" style="9" customWidth="1"/>
    <col min="11779" max="11779" width="8.88671875" style="9"/>
    <col min="11780" max="11780" width="11.21875" style="9" customWidth="1"/>
    <col min="11781" max="11782" width="10.77734375" style="9" bestFit="1" customWidth="1"/>
    <col min="11783" max="12031" width="8.88671875" style="9"/>
    <col min="12032" max="12032" width="3.77734375" style="9" bestFit="1" customWidth="1"/>
    <col min="12033" max="12033" width="54.109375" style="9" customWidth="1"/>
    <col min="12034" max="12034" width="22.6640625" style="9" customWidth="1"/>
    <col min="12035" max="12035" width="8.88671875" style="9"/>
    <col min="12036" max="12036" width="11.21875" style="9" customWidth="1"/>
    <col min="12037" max="12038" width="10.77734375" style="9" bestFit="1" customWidth="1"/>
    <col min="12039" max="12287" width="8.88671875" style="9"/>
    <col min="12288" max="12288" width="3.77734375" style="9" bestFit="1" customWidth="1"/>
    <col min="12289" max="12289" width="54.109375" style="9" customWidth="1"/>
    <col min="12290" max="12290" width="22.6640625" style="9" customWidth="1"/>
    <col min="12291" max="12291" width="8.88671875" style="9"/>
    <col min="12292" max="12292" width="11.21875" style="9" customWidth="1"/>
    <col min="12293" max="12294" width="10.77734375" style="9" bestFit="1" customWidth="1"/>
    <col min="12295" max="12543" width="8.88671875" style="9"/>
    <col min="12544" max="12544" width="3.77734375" style="9" bestFit="1" customWidth="1"/>
    <col min="12545" max="12545" width="54.109375" style="9" customWidth="1"/>
    <col min="12546" max="12546" width="22.6640625" style="9" customWidth="1"/>
    <col min="12547" max="12547" width="8.88671875" style="9"/>
    <col min="12548" max="12548" width="11.21875" style="9" customWidth="1"/>
    <col min="12549" max="12550" width="10.77734375" style="9" bestFit="1" customWidth="1"/>
    <col min="12551" max="12799" width="8.88671875" style="9"/>
    <col min="12800" max="12800" width="3.77734375" style="9" bestFit="1" customWidth="1"/>
    <col min="12801" max="12801" width="54.109375" style="9" customWidth="1"/>
    <col min="12802" max="12802" width="22.6640625" style="9" customWidth="1"/>
    <col min="12803" max="12803" width="8.88671875" style="9"/>
    <col min="12804" max="12804" width="11.21875" style="9" customWidth="1"/>
    <col min="12805" max="12806" width="10.77734375" style="9" bestFit="1" customWidth="1"/>
    <col min="12807" max="13055" width="8.88671875" style="9"/>
    <col min="13056" max="13056" width="3.77734375" style="9" bestFit="1" customWidth="1"/>
    <col min="13057" max="13057" width="54.109375" style="9" customWidth="1"/>
    <col min="13058" max="13058" width="22.6640625" style="9" customWidth="1"/>
    <col min="13059" max="13059" width="8.88671875" style="9"/>
    <col min="13060" max="13060" width="11.21875" style="9" customWidth="1"/>
    <col min="13061" max="13062" width="10.77734375" style="9" bestFit="1" customWidth="1"/>
    <col min="13063" max="13311" width="8.88671875" style="9"/>
    <col min="13312" max="13312" width="3.77734375" style="9" bestFit="1" customWidth="1"/>
    <col min="13313" max="13313" width="54.109375" style="9" customWidth="1"/>
    <col min="13314" max="13314" width="22.6640625" style="9" customWidth="1"/>
    <col min="13315" max="13315" width="8.88671875" style="9"/>
    <col min="13316" max="13316" width="11.21875" style="9" customWidth="1"/>
    <col min="13317" max="13318" width="10.77734375" style="9" bestFit="1" customWidth="1"/>
    <col min="13319" max="13567" width="8.88671875" style="9"/>
    <col min="13568" max="13568" width="3.77734375" style="9" bestFit="1" customWidth="1"/>
    <col min="13569" max="13569" width="54.109375" style="9" customWidth="1"/>
    <col min="13570" max="13570" width="22.6640625" style="9" customWidth="1"/>
    <col min="13571" max="13571" width="8.88671875" style="9"/>
    <col min="13572" max="13572" width="11.21875" style="9" customWidth="1"/>
    <col min="13573" max="13574" width="10.77734375" style="9" bestFit="1" customWidth="1"/>
    <col min="13575" max="13823" width="8.88671875" style="9"/>
    <col min="13824" max="13824" width="3.77734375" style="9" bestFit="1" customWidth="1"/>
    <col min="13825" max="13825" width="54.109375" style="9" customWidth="1"/>
    <col min="13826" max="13826" width="22.6640625" style="9" customWidth="1"/>
    <col min="13827" max="13827" width="8.88671875" style="9"/>
    <col min="13828" max="13828" width="11.21875" style="9" customWidth="1"/>
    <col min="13829" max="13830" width="10.77734375" style="9" bestFit="1" customWidth="1"/>
    <col min="13831" max="14079" width="8.88671875" style="9"/>
    <col min="14080" max="14080" width="3.77734375" style="9" bestFit="1" customWidth="1"/>
    <col min="14081" max="14081" width="54.109375" style="9" customWidth="1"/>
    <col min="14082" max="14082" width="22.6640625" style="9" customWidth="1"/>
    <col min="14083" max="14083" width="8.88671875" style="9"/>
    <col min="14084" max="14084" width="11.21875" style="9" customWidth="1"/>
    <col min="14085" max="14086" width="10.77734375" style="9" bestFit="1" customWidth="1"/>
    <col min="14087" max="14335" width="8.88671875" style="9"/>
    <col min="14336" max="14336" width="3.77734375" style="9" bestFit="1" customWidth="1"/>
    <col min="14337" max="14337" width="54.109375" style="9" customWidth="1"/>
    <col min="14338" max="14338" width="22.6640625" style="9" customWidth="1"/>
    <col min="14339" max="14339" width="8.88671875" style="9"/>
    <col min="14340" max="14340" width="11.21875" style="9" customWidth="1"/>
    <col min="14341" max="14342" width="10.77734375" style="9" bestFit="1" customWidth="1"/>
    <col min="14343" max="14591" width="8.88671875" style="9"/>
    <col min="14592" max="14592" width="3.77734375" style="9" bestFit="1" customWidth="1"/>
    <col min="14593" max="14593" width="54.109375" style="9" customWidth="1"/>
    <col min="14594" max="14594" width="22.6640625" style="9" customWidth="1"/>
    <col min="14595" max="14595" width="8.88671875" style="9"/>
    <col min="14596" max="14596" width="11.21875" style="9" customWidth="1"/>
    <col min="14597" max="14598" width="10.77734375" style="9" bestFit="1" customWidth="1"/>
    <col min="14599" max="14847" width="8.88671875" style="9"/>
    <col min="14848" max="14848" width="3.77734375" style="9" bestFit="1" customWidth="1"/>
    <col min="14849" max="14849" width="54.109375" style="9" customWidth="1"/>
    <col min="14850" max="14850" width="22.6640625" style="9" customWidth="1"/>
    <col min="14851" max="14851" width="8.88671875" style="9"/>
    <col min="14852" max="14852" width="11.21875" style="9" customWidth="1"/>
    <col min="14853" max="14854" width="10.77734375" style="9" bestFit="1" customWidth="1"/>
    <col min="14855" max="15103" width="8.88671875" style="9"/>
    <col min="15104" max="15104" width="3.77734375" style="9" bestFit="1" customWidth="1"/>
    <col min="15105" max="15105" width="54.109375" style="9" customWidth="1"/>
    <col min="15106" max="15106" width="22.6640625" style="9" customWidth="1"/>
    <col min="15107" max="15107" width="8.88671875" style="9"/>
    <col min="15108" max="15108" width="11.21875" style="9" customWidth="1"/>
    <col min="15109" max="15110" width="10.77734375" style="9" bestFit="1" customWidth="1"/>
    <col min="15111" max="15359" width="8.88671875" style="9"/>
    <col min="15360" max="15360" width="3.77734375" style="9" bestFit="1" customWidth="1"/>
    <col min="15361" max="15361" width="54.109375" style="9" customWidth="1"/>
    <col min="15362" max="15362" width="22.6640625" style="9" customWidth="1"/>
    <col min="15363" max="15363" width="8.88671875" style="9"/>
    <col min="15364" max="15364" width="11.21875" style="9" customWidth="1"/>
    <col min="15365" max="15366" width="10.77734375" style="9" bestFit="1" customWidth="1"/>
    <col min="15367" max="15615" width="8.88671875" style="9"/>
    <col min="15616" max="15616" width="3.77734375" style="9" bestFit="1" customWidth="1"/>
    <col min="15617" max="15617" width="54.109375" style="9" customWidth="1"/>
    <col min="15618" max="15618" width="22.6640625" style="9" customWidth="1"/>
    <col min="15619" max="15619" width="8.88671875" style="9"/>
    <col min="15620" max="15620" width="11.21875" style="9" customWidth="1"/>
    <col min="15621" max="15622" width="10.77734375" style="9" bestFit="1" customWidth="1"/>
    <col min="15623" max="15871" width="8.88671875" style="9"/>
    <col min="15872" max="15872" width="3.77734375" style="9" bestFit="1" customWidth="1"/>
    <col min="15873" max="15873" width="54.109375" style="9" customWidth="1"/>
    <col min="15874" max="15874" width="22.6640625" style="9" customWidth="1"/>
    <col min="15875" max="15875" width="8.88671875" style="9"/>
    <col min="15876" max="15876" width="11.21875" style="9" customWidth="1"/>
    <col min="15877" max="15878" width="10.77734375" style="9" bestFit="1" customWidth="1"/>
    <col min="15879" max="16127" width="8.88671875" style="9"/>
    <col min="16128" max="16128" width="3.77734375" style="9" bestFit="1" customWidth="1"/>
    <col min="16129" max="16129" width="54.109375" style="9" customWidth="1"/>
    <col min="16130" max="16130" width="22.6640625" style="9" customWidth="1"/>
    <col min="16131" max="16131" width="8.88671875" style="9"/>
    <col min="16132" max="16132" width="11.21875" style="9" customWidth="1"/>
    <col min="16133" max="16134" width="10.77734375" style="9" bestFit="1" customWidth="1"/>
    <col min="16135" max="16384" width="8.88671875" style="9"/>
  </cols>
  <sheetData>
    <row r="1" spans="1:12" x14ac:dyDescent="0.25">
      <c r="A1" s="181" t="s">
        <v>16</v>
      </c>
      <c r="B1" s="181"/>
      <c r="C1" s="181"/>
      <c r="D1" s="181"/>
      <c r="E1" s="181"/>
      <c r="F1" s="181"/>
      <c r="G1" s="181"/>
      <c r="H1" s="181"/>
      <c r="I1" s="8"/>
      <c r="J1" s="8"/>
    </row>
    <row r="2" spans="1:12" ht="30.75" customHeight="1" x14ac:dyDescent="0.25">
      <c r="A2" s="182" t="s">
        <v>126</v>
      </c>
      <c r="B2" s="182"/>
      <c r="C2" s="182"/>
      <c r="D2" s="182"/>
      <c r="E2" s="182"/>
      <c r="F2" s="182"/>
      <c r="G2" s="182"/>
      <c r="H2" s="182"/>
      <c r="I2" s="10"/>
      <c r="J2" s="10"/>
    </row>
    <row r="3" spans="1:12" x14ac:dyDescent="0.25">
      <c r="A3" s="183" t="s">
        <v>17</v>
      </c>
      <c r="B3" s="183" t="s">
        <v>1</v>
      </c>
      <c r="C3" s="183" t="s">
        <v>18</v>
      </c>
      <c r="D3" s="184" t="s">
        <v>72</v>
      </c>
      <c r="E3" s="184"/>
      <c r="F3" s="184"/>
      <c r="G3" s="184"/>
      <c r="H3" s="184"/>
    </row>
    <row r="4" spans="1:12" ht="41.4" x14ac:dyDescent="0.25">
      <c r="A4" s="183"/>
      <c r="B4" s="183"/>
      <c r="C4" s="183"/>
      <c r="D4" s="12" t="s">
        <v>5</v>
      </c>
      <c r="E4" s="12" t="s">
        <v>7</v>
      </c>
      <c r="F4" s="12" t="s">
        <v>26</v>
      </c>
      <c r="G4" s="12" t="s">
        <v>78</v>
      </c>
      <c r="H4" s="12" t="s">
        <v>8</v>
      </c>
    </row>
    <row r="5" spans="1:12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</row>
    <row r="6" spans="1:12" s="16" customFormat="1" x14ac:dyDescent="0.25">
      <c r="A6" s="185">
        <v>1</v>
      </c>
      <c r="B6" s="186" t="s">
        <v>121</v>
      </c>
      <c r="C6" s="13" t="s">
        <v>9</v>
      </c>
      <c r="D6" s="24" t="s">
        <v>32</v>
      </c>
      <c r="E6" s="114" t="s">
        <v>33</v>
      </c>
      <c r="F6" s="31">
        <f>SUM(F7:F8)</f>
        <v>12528.2</v>
      </c>
      <c r="G6" s="31">
        <f>SUM(G7:G8)</f>
        <v>12525.400000000001</v>
      </c>
      <c r="H6" s="32">
        <f>G6/F6</f>
        <v>0.99977650420651021</v>
      </c>
      <c r="L6" s="100"/>
    </row>
    <row r="7" spans="1:12" s="16" customFormat="1" x14ac:dyDescent="0.25">
      <c r="A7" s="185"/>
      <c r="B7" s="186"/>
      <c r="C7" s="13" t="s">
        <v>27</v>
      </c>
      <c r="D7" s="23" t="s">
        <v>32</v>
      </c>
      <c r="E7" s="114" t="s">
        <v>33</v>
      </c>
      <c r="F7" s="31">
        <f>F10+F25+F34+F40</f>
        <v>0</v>
      </c>
      <c r="G7" s="31">
        <f>G10+G25+G34+G40</f>
        <v>0</v>
      </c>
      <c r="H7" s="32"/>
      <c r="L7" s="100"/>
    </row>
    <row r="8" spans="1:12" s="16" customFormat="1" x14ac:dyDescent="0.25">
      <c r="A8" s="185"/>
      <c r="B8" s="186"/>
      <c r="C8" s="13" t="s">
        <v>28</v>
      </c>
      <c r="D8" s="23" t="s">
        <v>32</v>
      </c>
      <c r="E8" s="114" t="s">
        <v>33</v>
      </c>
      <c r="F8" s="31">
        <f>F11+F26+F35+F41</f>
        <v>12528.2</v>
      </c>
      <c r="G8" s="31">
        <f>G11+G26+G35+G41</f>
        <v>12525.400000000001</v>
      </c>
      <c r="H8" s="32">
        <f t="shared" ref="H8:H44" si="0">G8/F8</f>
        <v>0.99977650420651021</v>
      </c>
      <c r="L8" s="100"/>
    </row>
    <row r="9" spans="1:12" s="21" customFormat="1" ht="19.2" customHeight="1" x14ac:dyDescent="0.3">
      <c r="A9" s="187" t="s">
        <v>34</v>
      </c>
      <c r="B9" s="188" t="s">
        <v>122</v>
      </c>
      <c r="C9" s="18" t="s">
        <v>9</v>
      </c>
      <c r="D9" s="25" t="s">
        <v>32</v>
      </c>
      <c r="E9" s="115" t="s">
        <v>35</v>
      </c>
      <c r="F9" s="33">
        <f>SUM(F10:F11)</f>
        <v>832.1</v>
      </c>
      <c r="G9" s="33">
        <f>SUM(G10:G11)</f>
        <v>832.1</v>
      </c>
      <c r="H9" s="34">
        <f t="shared" si="0"/>
        <v>1</v>
      </c>
      <c r="L9" s="94"/>
    </row>
    <row r="10" spans="1:12" s="21" customFormat="1" ht="19.2" customHeight="1" x14ac:dyDescent="0.3">
      <c r="A10" s="187"/>
      <c r="B10" s="188"/>
      <c r="C10" s="18" t="s">
        <v>27</v>
      </c>
      <c r="D10" s="25" t="s">
        <v>32</v>
      </c>
      <c r="E10" s="115" t="s">
        <v>35</v>
      </c>
      <c r="F10" s="33">
        <f>F13+F16+F19+F22</f>
        <v>0</v>
      </c>
      <c r="G10" s="33">
        <f>G13+G16+G19+G22</f>
        <v>0</v>
      </c>
      <c r="H10" s="34"/>
      <c r="L10" s="94"/>
    </row>
    <row r="11" spans="1:12" s="21" customFormat="1" ht="19.2" customHeight="1" x14ac:dyDescent="0.3">
      <c r="A11" s="187"/>
      <c r="B11" s="188"/>
      <c r="C11" s="18" t="s">
        <v>28</v>
      </c>
      <c r="D11" s="25" t="s">
        <v>32</v>
      </c>
      <c r="E11" s="115" t="s">
        <v>35</v>
      </c>
      <c r="F11" s="33">
        <f>F14+F17+F20+F23</f>
        <v>832.1</v>
      </c>
      <c r="G11" s="33">
        <f>G14+G17+G20+G23</f>
        <v>832.1</v>
      </c>
      <c r="H11" s="34">
        <f t="shared" si="0"/>
        <v>1</v>
      </c>
      <c r="L11" s="101"/>
    </row>
    <row r="12" spans="1:12" s="109" customFormat="1" ht="28.2" customHeight="1" x14ac:dyDescent="0.25">
      <c r="A12" s="189" t="s">
        <v>36</v>
      </c>
      <c r="B12" s="190" t="s">
        <v>112</v>
      </c>
      <c r="C12" s="104" t="s">
        <v>9</v>
      </c>
      <c r="D12" s="105" t="s">
        <v>32</v>
      </c>
      <c r="E12" s="113" t="s">
        <v>37</v>
      </c>
      <c r="F12" s="107">
        <f>SUM(F13:F14)</f>
        <v>0</v>
      </c>
      <c r="G12" s="107">
        <f>SUM(G13:G14)</f>
        <v>0</v>
      </c>
      <c r="H12" s="108"/>
      <c r="L12" s="97"/>
    </row>
    <row r="13" spans="1:12" s="109" customFormat="1" ht="28.2" customHeight="1" x14ac:dyDescent="0.25">
      <c r="A13" s="189"/>
      <c r="B13" s="190"/>
      <c r="C13" s="104" t="s">
        <v>27</v>
      </c>
      <c r="D13" s="105" t="s">
        <v>32</v>
      </c>
      <c r="E13" s="113" t="s">
        <v>37</v>
      </c>
      <c r="F13" s="107"/>
      <c r="G13" s="107"/>
      <c r="H13" s="108"/>
      <c r="L13" s="95"/>
    </row>
    <row r="14" spans="1:12" s="109" customFormat="1" ht="28.2" customHeight="1" x14ac:dyDescent="0.25">
      <c r="A14" s="189"/>
      <c r="B14" s="190"/>
      <c r="C14" s="104" t="s">
        <v>28</v>
      </c>
      <c r="D14" s="105" t="s">
        <v>32</v>
      </c>
      <c r="E14" s="113" t="s">
        <v>37</v>
      </c>
      <c r="F14" s="107"/>
      <c r="G14" s="107"/>
      <c r="H14" s="108"/>
      <c r="L14" s="95"/>
    </row>
    <row r="15" spans="1:12" s="109" customFormat="1" ht="19.2" customHeight="1" x14ac:dyDescent="0.25">
      <c r="A15" s="189" t="s">
        <v>38</v>
      </c>
      <c r="B15" s="190" t="s">
        <v>59</v>
      </c>
      <c r="C15" s="104" t="s">
        <v>9</v>
      </c>
      <c r="D15" s="105" t="s">
        <v>32</v>
      </c>
      <c r="E15" s="113" t="s">
        <v>39</v>
      </c>
      <c r="F15" s="107">
        <f>SUM(F16:F17)</f>
        <v>832.1</v>
      </c>
      <c r="G15" s="107">
        <f>SUM(G16:G17)</f>
        <v>832.1</v>
      </c>
      <c r="H15" s="108">
        <f t="shared" si="0"/>
        <v>1</v>
      </c>
      <c r="L15" s="96"/>
    </row>
    <row r="16" spans="1:12" s="109" customFormat="1" ht="19.2" customHeight="1" x14ac:dyDescent="0.25">
      <c r="A16" s="189"/>
      <c r="B16" s="190"/>
      <c r="C16" s="104" t="s">
        <v>27</v>
      </c>
      <c r="D16" s="105" t="s">
        <v>32</v>
      </c>
      <c r="E16" s="113" t="s">
        <v>39</v>
      </c>
      <c r="F16" s="107"/>
      <c r="G16" s="107"/>
      <c r="H16" s="108"/>
      <c r="L16" s="95"/>
    </row>
    <row r="17" spans="1:12" s="109" customFormat="1" ht="19.2" customHeight="1" x14ac:dyDescent="0.25">
      <c r="A17" s="189"/>
      <c r="B17" s="190"/>
      <c r="C17" s="104" t="s">
        <v>28</v>
      </c>
      <c r="D17" s="105" t="s">
        <v>32</v>
      </c>
      <c r="E17" s="116" t="s">
        <v>39</v>
      </c>
      <c r="F17" s="107">
        <v>832.1</v>
      </c>
      <c r="G17" s="107">
        <v>832.1</v>
      </c>
      <c r="H17" s="108">
        <f t="shared" si="0"/>
        <v>1</v>
      </c>
      <c r="L17" s="95"/>
    </row>
    <row r="18" spans="1:12" s="109" customFormat="1" x14ac:dyDescent="0.25">
      <c r="A18" s="189" t="s">
        <v>40</v>
      </c>
      <c r="B18" s="191" t="s">
        <v>60</v>
      </c>
      <c r="C18" s="104" t="s">
        <v>9</v>
      </c>
      <c r="D18" s="105" t="s">
        <v>32</v>
      </c>
      <c r="E18" s="113" t="s">
        <v>41</v>
      </c>
      <c r="F18" s="107">
        <f>SUM(F19:F20)</f>
        <v>0</v>
      </c>
      <c r="G18" s="107">
        <f>SUM(G19:G20)</f>
        <v>0</v>
      </c>
      <c r="H18" s="108"/>
      <c r="L18" s="97"/>
    </row>
    <row r="19" spans="1:12" s="109" customFormat="1" x14ac:dyDescent="0.25">
      <c r="A19" s="189"/>
      <c r="B19" s="192"/>
      <c r="C19" s="104" t="s">
        <v>27</v>
      </c>
      <c r="D19" s="105" t="s">
        <v>32</v>
      </c>
      <c r="E19" s="113" t="s">
        <v>41</v>
      </c>
      <c r="F19" s="107"/>
      <c r="G19" s="107"/>
      <c r="H19" s="108"/>
      <c r="L19" s="95"/>
    </row>
    <row r="20" spans="1:12" s="109" customFormat="1" x14ac:dyDescent="0.25">
      <c r="A20" s="189"/>
      <c r="B20" s="193"/>
      <c r="C20" s="104" t="s">
        <v>28</v>
      </c>
      <c r="D20" s="105" t="s">
        <v>32</v>
      </c>
      <c r="E20" s="113" t="s">
        <v>41</v>
      </c>
      <c r="F20" s="107"/>
      <c r="G20" s="107"/>
      <c r="H20" s="108"/>
      <c r="L20" s="95"/>
    </row>
    <row r="21" spans="1:12" s="109" customFormat="1" x14ac:dyDescent="0.25">
      <c r="A21" s="189" t="s">
        <v>42</v>
      </c>
      <c r="B21" s="191" t="s">
        <v>61</v>
      </c>
      <c r="C21" s="104" t="s">
        <v>9</v>
      </c>
      <c r="D21" s="105" t="s">
        <v>32</v>
      </c>
      <c r="E21" s="113" t="s">
        <v>43</v>
      </c>
      <c r="F21" s="107"/>
      <c r="G21" s="107"/>
      <c r="H21" s="108"/>
      <c r="L21" s="98"/>
    </row>
    <row r="22" spans="1:12" s="109" customFormat="1" x14ac:dyDescent="0.25">
      <c r="A22" s="189"/>
      <c r="B22" s="192"/>
      <c r="C22" s="104" t="s">
        <v>27</v>
      </c>
      <c r="D22" s="105" t="s">
        <v>32</v>
      </c>
      <c r="E22" s="113" t="s">
        <v>43</v>
      </c>
      <c r="F22" s="107"/>
      <c r="G22" s="107"/>
      <c r="H22" s="108"/>
      <c r="L22" s="95"/>
    </row>
    <row r="23" spans="1:12" s="109" customFormat="1" x14ac:dyDescent="0.25">
      <c r="A23" s="189"/>
      <c r="B23" s="193"/>
      <c r="C23" s="104" t="s">
        <v>28</v>
      </c>
      <c r="D23" s="105" t="s">
        <v>32</v>
      </c>
      <c r="E23" s="113" t="s">
        <v>43</v>
      </c>
      <c r="F23" s="107"/>
      <c r="G23" s="107"/>
      <c r="H23" s="108"/>
      <c r="L23" s="95"/>
    </row>
    <row r="24" spans="1:12" s="21" customFormat="1" ht="19.2" customHeight="1" x14ac:dyDescent="0.3">
      <c r="A24" s="187" t="s">
        <v>44</v>
      </c>
      <c r="B24" s="194" t="s">
        <v>123</v>
      </c>
      <c r="C24" s="18" t="s">
        <v>9</v>
      </c>
      <c r="D24" s="25" t="s">
        <v>32</v>
      </c>
      <c r="E24" s="115" t="s">
        <v>45</v>
      </c>
      <c r="F24" s="33">
        <f t="shared" ref="F24:G24" si="1">F27+F30</f>
        <v>527.5</v>
      </c>
      <c r="G24" s="33">
        <f t="shared" si="1"/>
        <v>527.5</v>
      </c>
      <c r="H24" s="34">
        <f t="shared" si="0"/>
        <v>1</v>
      </c>
      <c r="L24" s="101"/>
    </row>
    <row r="25" spans="1:12" s="21" customFormat="1" ht="19.2" customHeight="1" x14ac:dyDescent="0.3">
      <c r="A25" s="187"/>
      <c r="B25" s="194"/>
      <c r="C25" s="18" t="s">
        <v>27</v>
      </c>
      <c r="D25" s="25" t="s">
        <v>32</v>
      </c>
      <c r="E25" s="115" t="s">
        <v>45</v>
      </c>
      <c r="F25" s="33">
        <f t="shared" ref="F25:G25" si="2">F28+F31</f>
        <v>0</v>
      </c>
      <c r="G25" s="33">
        <f t="shared" si="2"/>
        <v>0</v>
      </c>
      <c r="H25" s="34"/>
      <c r="L25" s="94"/>
    </row>
    <row r="26" spans="1:12" s="21" customFormat="1" ht="19.2" customHeight="1" x14ac:dyDescent="0.3">
      <c r="A26" s="187"/>
      <c r="B26" s="194"/>
      <c r="C26" s="18" t="s">
        <v>28</v>
      </c>
      <c r="D26" s="25" t="s">
        <v>32</v>
      </c>
      <c r="E26" s="115" t="s">
        <v>45</v>
      </c>
      <c r="F26" s="33">
        <f>F29+F32</f>
        <v>527.5</v>
      </c>
      <c r="G26" s="33">
        <f>G29+G32</f>
        <v>527.5</v>
      </c>
      <c r="H26" s="34">
        <f t="shared" si="0"/>
        <v>1</v>
      </c>
      <c r="L26" s="94"/>
    </row>
    <row r="27" spans="1:12" s="109" customFormat="1" ht="24" customHeight="1" x14ac:dyDescent="0.25">
      <c r="A27" s="189" t="s">
        <v>46</v>
      </c>
      <c r="B27" s="195" t="s">
        <v>62</v>
      </c>
      <c r="C27" s="104" t="s">
        <v>9</v>
      </c>
      <c r="D27" s="105" t="s">
        <v>32</v>
      </c>
      <c r="E27" s="113" t="s">
        <v>47</v>
      </c>
      <c r="F27" s="107">
        <f>SUM(F28:F29)</f>
        <v>527.5</v>
      </c>
      <c r="G27" s="107">
        <f>SUM(G28:G29)</f>
        <v>527.5</v>
      </c>
      <c r="H27" s="108">
        <f t="shared" si="0"/>
        <v>1</v>
      </c>
      <c r="L27" s="95"/>
    </row>
    <row r="28" spans="1:12" s="109" customFormat="1" ht="24" customHeight="1" x14ac:dyDescent="0.25">
      <c r="A28" s="189"/>
      <c r="B28" s="195"/>
      <c r="C28" s="104" t="s">
        <v>27</v>
      </c>
      <c r="D28" s="105" t="s">
        <v>32</v>
      </c>
      <c r="E28" s="113" t="s">
        <v>47</v>
      </c>
      <c r="F28" s="107"/>
      <c r="G28" s="107"/>
      <c r="H28" s="108"/>
      <c r="L28" s="95"/>
    </row>
    <row r="29" spans="1:12" s="109" customFormat="1" ht="24" customHeight="1" x14ac:dyDescent="0.25">
      <c r="A29" s="189"/>
      <c r="B29" s="195"/>
      <c r="C29" s="104" t="s">
        <v>28</v>
      </c>
      <c r="D29" s="105" t="s">
        <v>32</v>
      </c>
      <c r="E29" s="113" t="s">
        <v>47</v>
      </c>
      <c r="F29" s="107">
        <v>527.5</v>
      </c>
      <c r="G29" s="107">
        <v>527.5</v>
      </c>
      <c r="H29" s="108">
        <f t="shared" si="0"/>
        <v>1</v>
      </c>
      <c r="L29" s="97"/>
    </row>
    <row r="30" spans="1:12" s="109" customFormat="1" ht="36.6" hidden="1" customHeight="1" x14ac:dyDescent="0.25">
      <c r="A30" s="199" t="s">
        <v>73</v>
      </c>
      <c r="B30" s="202" t="s">
        <v>76</v>
      </c>
      <c r="C30" s="104" t="s">
        <v>9</v>
      </c>
      <c r="D30" s="105" t="s">
        <v>32</v>
      </c>
      <c r="E30" s="113" t="s">
        <v>74</v>
      </c>
      <c r="F30" s="107">
        <f>SUM(F31:F32)</f>
        <v>0</v>
      </c>
      <c r="G30" s="107">
        <f>SUM(G31:G32)</f>
        <v>0</v>
      </c>
      <c r="H30" s="34"/>
      <c r="L30" s="97"/>
    </row>
    <row r="31" spans="1:12" s="109" customFormat="1" ht="36.6" hidden="1" customHeight="1" x14ac:dyDescent="0.25">
      <c r="A31" s="200"/>
      <c r="B31" s="203"/>
      <c r="C31" s="104" t="s">
        <v>27</v>
      </c>
      <c r="D31" s="105" t="s">
        <v>32</v>
      </c>
      <c r="E31" s="113" t="s">
        <v>74</v>
      </c>
      <c r="F31" s="107"/>
      <c r="G31" s="107"/>
      <c r="H31" s="34"/>
      <c r="L31" s="97"/>
    </row>
    <row r="32" spans="1:12" s="109" customFormat="1" ht="36.6" hidden="1" customHeight="1" x14ac:dyDescent="0.25">
      <c r="A32" s="201"/>
      <c r="B32" s="204"/>
      <c r="C32" s="104" t="s">
        <v>28</v>
      </c>
      <c r="D32" s="105" t="s">
        <v>32</v>
      </c>
      <c r="E32" s="113" t="s">
        <v>74</v>
      </c>
      <c r="F32" s="107"/>
      <c r="G32" s="107">
        <v>0</v>
      </c>
      <c r="H32" s="34"/>
      <c r="L32" s="97"/>
    </row>
    <row r="33" spans="1:12" s="21" customFormat="1" ht="18.600000000000001" customHeight="1" x14ac:dyDescent="0.3">
      <c r="A33" s="187" t="s">
        <v>48</v>
      </c>
      <c r="B33" s="188" t="s">
        <v>124</v>
      </c>
      <c r="C33" s="18" t="s">
        <v>9</v>
      </c>
      <c r="D33" s="25" t="s">
        <v>32</v>
      </c>
      <c r="E33" s="115" t="s">
        <v>49</v>
      </c>
      <c r="F33" s="33">
        <f t="shared" ref="F33:G34" si="3">F36</f>
        <v>8218.7000000000007</v>
      </c>
      <c r="G33" s="33">
        <f t="shared" si="3"/>
        <v>8218.7000000000007</v>
      </c>
      <c r="H33" s="34">
        <f t="shared" si="0"/>
        <v>1</v>
      </c>
      <c r="L33" s="99"/>
    </row>
    <row r="34" spans="1:12" s="21" customFormat="1" ht="18.600000000000001" customHeight="1" x14ac:dyDescent="0.3">
      <c r="A34" s="187"/>
      <c r="B34" s="188"/>
      <c r="C34" s="18" t="s">
        <v>27</v>
      </c>
      <c r="D34" s="25" t="s">
        <v>32</v>
      </c>
      <c r="E34" s="115" t="s">
        <v>49</v>
      </c>
      <c r="F34" s="33">
        <f t="shared" si="3"/>
        <v>0</v>
      </c>
      <c r="G34" s="33">
        <f t="shared" si="3"/>
        <v>0</v>
      </c>
      <c r="H34" s="34"/>
      <c r="L34" s="99"/>
    </row>
    <row r="35" spans="1:12" s="21" customFormat="1" ht="18.600000000000001" customHeight="1" x14ac:dyDescent="0.3">
      <c r="A35" s="187"/>
      <c r="B35" s="188"/>
      <c r="C35" s="18" t="s">
        <v>28</v>
      </c>
      <c r="D35" s="25" t="s">
        <v>32</v>
      </c>
      <c r="E35" s="115" t="s">
        <v>49</v>
      </c>
      <c r="F35" s="33">
        <f>F38</f>
        <v>8218.7000000000007</v>
      </c>
      <c r="G35" s="33">
        <f>G38</f>
        <v>8218.7000000000007</v>
      </c>
      <c r="H35" s="34">
        <f t="shared" si="0"/>
        <v>1</v>
      </c>
      <c r="L35" s="99"/>
    </row>
    <row r="36" spans="1:12" s="109" customFormat="1" ht="23.4" customHeight="1" x14ac:dyDescent="0.25">
      <c r="A36" s="189" t="s">
        <v>50</v>
      </c>
      <c r="B36" s="198" t="s">
        <v>29</v>
      </c>
      <c r="C36" s="104" t="s">
        <v>9</v>
      </c>
      <c r="D36" s="105" t="s">
        <v>32</v>
      </c>
      <c r="E36" s="113" t="s">
        <v>51</v>
      </c>
      <c r="F36" s="107">
        <f>SUM(F37:F38)</f>
        <v>8218.7000000000007</v>
      </c>
      <c r="G36" s="107">
        <f>SUM(G37:G38)</f>
        <v>8218.7000000000007</v>
      </c>
      <c r="H36" s="108">
        <f t="shared" si="0"/>
        <v>1</v>
      </c>
      <c r="L36" s="110"/>
    </row>
    <row r="37" spans="1:12" s="109" customFormat="1" ht="23.4" customHeight="1" x14ac:dyDescent="0.25">
      <c r="A37" s="189"/>
      <c r="B37" s="198"/>
      <c r="C37" s="104" t="s">
        <v>27</v>
      </c>
      <c r="D37" s="105" t="s">
        <v>32</v>
      </c>
      <c r="E37" s="113" t="s">
        <v>51</v>
      </c>
      <c r="F37" s="107"/>
      <c r="G37" s="107"/>
      <c r="H37" s="108"/>
      <c r="L37" s="110"/>
    </row>
    <row r="38" spans="1:12" s="109" customFormat="1" ht="23.4" customHeight="1" x14ac:dyDescent="0.25">
      <c r="A38" s="189"/>
      <c r="B38" s="198"/>
      <c r="C38" s="104" t="s">
        <v>28</v>
      </c>
      <c r="D38" s="105" t="s">
        <v>32</v>
      </c>
      <c r="E38" s="106" t="s">
        <v>51</v>
      </c>
      <c r="F38" s="107">
        <v>8218.7000000000007</v>
      </c>
      <c r="G38" s="107">
        <v>8218.7000000000007</v>
      </c>
      <c r="H38" s="108">
        <f t="shared" si="0"/>
        <v>1</v>
      </c>
      <c r="L38" s="110"/>
    </row>
    <row r="39" spans="1:12" s="21" customFormat="1" ht="19.8" customHeight="1" x14ac:dyDescent="0.3">
      <c r="A39" s="187" t="s">
        <v>52</v>
      </c>
      <c r="B39" s="197" t="s">
        <v>120</v>
      </c>
      <c r="C39" s="18" t="s">
        <v>9</v>
      </c>
      <c r="D39" s="25" t="s">
        <v>32</v>
      </c>
      <c r="E39" s="26" t="str">
        <f>E40</f>
        <v>03 4 00 00000</v>
      </c>
      <c r="F39" s="139">
        <f t="shared" ref="F39:G40" si="4">F42</f>
        <v>2949.9</v>
      </c>
      <c r="G39" s="139">
        <f t="shared" si="4"/>
        <v>2947.1</v>
      </c>
      <c r="H39" s="34">
        <f t="shared" si="0"/>
        <v>0.99905081528187389</v>
      </c>
      <c r="L39" s="99"/>
    </row>
    <row r="40" spans="1:12" s="21" customFormat="1" ht="19.8" customHeight="1" x14ac:dyDescent="0.3">
      <c r="A40" s="187"/>
      <c r="B40" s="197"/>
      <c r="C40" s="18" t="s">
        <v>27</v>
      </c>
      <c r="D40" s="25" t="s">
        <v>32</v>
      </c>
      <c r="E40" s="26" t="str">
        <f>E41</f>
        <v>03 4 00 00000</v>
      </c>
      <c r="F40" s="139">
        <f t="shared" si="4"/>
        <v>0</v>
      </c>
      <c r="G40" s="139">
        <f t="shared" si="4"/>
        <v>0</v>
      </c>
      <c r="H40" s="34"/>
      <c r="L40" s="99"/>
    </row>
    <row r="41" spans="1:12" s="21" customFormat="1" ht="19.8" customHeight="1" x14ac:dyDescent="0.3">
      <c r="A41" s="187"/>
      <c r="B41" s="197"/>
      <c r="C41" s="18" t="s">
        <v>28</v>
      </c>
      <c r="D41" s="25" t="s">
        <v>32</v>
      </c>
      <c r="E41" s="26" t="str">
        <f>'Приложение 7'!F23</f>
        <v>03 4 00 00000</v>
      </c>
      <c r="F41" s="139">
        <f>F44</f>
        <v>2949.9</v>
      </c>
      <c r="G41" s="139">
        <f>G44</f>
        <v>2947.1</v>
      </c>
      <c r="H41" s="34">
        <f t="shared" si="0"/>
        <v>0.99905081528187389</v>
      </c>
      <c r="L41" s="99"/>
    </row>
    <row r="42" spans="1:12" s="109" customFormat="1" x14ac:dyDescent="0.25">
      <c r="A42" s="189" t="s">
        <v>54</v>
      </c>
      <c r="B42" s="196" t="s">
        <v>63</v>
      </c>
      <c r="C42" s="104" t="s">
        <v>9</v>
      </c>
      <c r="D42" s="105" t="s">
        <v>32</v>
      </c>
      <c r="E42" s="106" t="str">
        <f>E43</f>
        <v>03 4 01 00000</v>
      </c>
      <c r="F42" s="143">
        <f>SUM(F43:F44)</f>
        <v>2949.9</v>
      </c>
      <c r="G42" s="143">
        <f>SUM(G43:G44)</f>
        <v>2947.1</v>
      </c>
      <c r="H42" s="108">
        <f t="shared" si="0"/>
        <v>0.99905081528187389</v>
      </c>
      <c r="L42" s="110"/>
    </row>
    <row r="43" spans="1:12" s="109" customFormat="1" x14ac:dyDescent="0.25">
      <c r="A43" s="189"/>
      <c r="B43" s="196"/>
      <c r="C43" s="104" t="s">
        <v>27</v>
      </c>
      <c r="D43" s="105" t="s">
        <v>32</v>
      </c>
      <c r="E43" s="106" t="str">
        <f>E44</f>
        <v>03 4 01 00000</v>
      </c>
      <c r="F43" s="112"/>
      <c r="G43" s="112"/>
      <c r="H43" s="108"/>
      <c r="L43" s="110"/>
    </row>
    <row r="44" spans="1:12" s="109" customFormat="1" x14ac:dyDescent="0.25">
      <c r="A44" s="189"/>
      <c r="B44" s="196"/>
      <c r="C44" s="104" t="s">
        <v>28</v>
      </c>
      <c r="D44" s="105" t="s">
        <v>32</v>
      </c>
      <c r="E44" s="106" t="str">
        <f>'Приложение 7'!F24</f>
        <v>03 4 01 00000</v>
      </c>
      <c r="F44" s="111">
        <v>2949.9</v>
      </c>
      <c r="G44" s="143">
        <v>2947.1</v>
      </c>
      <c r="H44" s="108">
        <f t="shared" si="0"/>
        <v>0.99905081528187389</v>
      </c>
      <c r="L44" s="110"/>
    </row>
  </sheetData>
  <mergeCells count="32">
    <mergeCell ref="A27:A29"/>
    <mergeCell ref="B27:B29"/>
    <mergeCell ref="A42:A44"/>
    <mergeCell ref="B42:B44"/>
    <mergeCell ref="B39:B41"/>
    <mergeCell ref="A39:A41"/>
    <mergeCell ref="A33:A35"/>
    <mergeCell ref="B33:B35"/>
    <mergeCell ref="A36:A38"/>
    <mergeCell ref="B36:B38"/>
    <mergeCell ref="A30:A32"/>
    <mergeCell ref="B30:B32"/>
    <mergeCell ref="A15:A17"/>
    <mergeCell ref="B15:B17"/>
    <mergeCell ref="A18:A20"/>
    <mergeCell ref="B18:B20"/>
    <mergeCell ref="A24:A26"/>
    <mergeCell ref="B24:B26"/>
    <mergeCell ref="A21:A23"/>
    <mergeCell ref="B21:B23"/>
    <mergeCell ref="A6:A8"/>
    <mergeCell ref="B6:B8"/>
    <mergeCell ref="A9:A11"/>
    <mergeCell ref="B9:B11"/>
    <mergeCell ref="A12:A14"/>
    <mergeCell ref="B12:B14"/>
    <mergeCell ref="A1:H1"/>
    <mergeCell ref="A2:H2"/>
    <mergeCell ref="A3:A4"/>
    <mergeCell ref="B3:B4"/>
    <mergeCell ref="C3:C4"/>
    <mergeCell ref="D3:H3"/>
  </mergeCells>
  <pageMargins left="0.70866141732283472" right="0" top="0.7480314960629921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52" workbookViewId="0">
      <selection activeCell="C75" sqref="C75"/>
    </sheetView>
  </sheetViews>
  <sheetFormatPr defaultRowHeight="13.8" x14ac:dyDescent="0.25"/>
  <cols>
    <col min="1" max="1" width="3.77734375" style="9" bestFit="1" customWidth="1"/>
    <col min="2" max="2" width="54.5546875" style="9" customWidth="1"/>
    <col min="3" max="3" width="35.77734375" style="9" customWidth="1"/>
    <col min="4" max="5" width="14.109375" style="9" customWidth="1"/>
    <col min="6" max="6" width="8.88671875" style="11"/>
    <col min="7" max="8" width="8.88671875" style="9"/>
    <col min="9" max="9" width="8.88671875" style="11" customWidth="1"/>
    <col min="10" max="255" width="8.88671875" style="9"/>
    <col min="256" max="256" width="47.88671875" style="9" bestFit="1" customWidth="1"/>
    <col min="257" max="257" width="35.77734375" style="9" customWidth="1"/>
    <col min="258" max="259" width="14.109375" style="9" customWidth="1"/>
    <col min="260" max="262" width="8.88671875" style="9"/>
    <col min="263" max="263" width="49.44140625" style="9" customWidth="1"/>
    <col min="264" max="511" width="8.88671875" style="9"/>
    <col min="512" max="512" width="47.88671875" style="9" bestFit="1" customWidth="1"/>
    <col min="513" max="513" width="35.77734375" style="9" customWidth="1"/>
    <col min="514" max="515" width="14.109375" style="9" customWidth="1"/>
    <col min="516" max="518" width="8.88671875" style="9"/>
    <col min="519" max="519" width="49.44140625" style="9" customWidth="1"/>
    <col min="520" max="767" width="8.88671875" style="9"/>
    <col min="768" max="768" width="47.88671875" style="9" bestFit="1" customWidth="1"/>
    <col min="769" max="769" width="35.77734375" style="9" customWidth="1"/>
    <col min="770" max="771" width="14.109375" style="9" customWidth="1"/>
    <col min="772" max="774" width="8.88671875" style="9"/>
    <col min="775" max="775" width="49.44140625" style="9" customWidth="1"/>
    <col min="776" max="1023" width="8.88671875" style="9"/>
    <col min="1024" max="1024" width="47.88671875" style="9" bestFit="1" customWidth="1"/>
    <col min="1025" max="1025" width="35.77734375" style="9" customWidth="1"/>
    <col min="1026" max="1027" width="14.109375" style="9" customWidth="1"/>
    <col min="1028" max="1030" width="8.88671875" style="9"/>
    <col min="1031" max="1031" width="49.44140625" style="9" customWidth="1"/>
    <col min="1032" max="1279" width="8.88671875" style="9"/>
    <col min="1280" max="1280" width="47.88671875" style="9" bestFit="1" customWidth="1"/>
    <col min="1281" max="1281" width="35.77734375" style="9" customWidth="1"/>
    <col min="1282" max="1283" width="14.109375" style="9" customWidth="1"/>
    <col min="1284" max="1286" width="8.88671875" style="9"/>
    <col min="1287" max="1287" width="49.44140625" style="9" customWidth="1"/>
    <col min="1288" max="1535" width="8.88671875" style="9"/>
    <col min="1536" max="1536" width="47.88671875" style="9" bestFit="1" customWidth="1"/>
    <col min="1537" max="1537" width="35.77734375" style="9" customWidth="1"/>
    <col min="1538" max="1539" width="14.109375" style="9" customWidth="1"/>
    <col min="1540" max="1542" width="8.88671875" style="9"/>
    <col min="1543" max="1543" width="49.44140625" style="9" customWidth="1"/>
    <col min="1544" max="1791" width="8.88671875" style="9"/>
    <col min="1792" max="1792" width="47.88671875" style="9" bestFit="1" customWidth="1"/>
    <col min="1793" max="1793" width="35.77734375" style="9" customWidth="1"/>
    <col min="1794" max="1795" width="14.109375" style="9" customWidth="1"/>
    <col min="1796" max="1798" width="8.88671875" style="9"/>
    <col min="1799" max="1799" width="49.44140625" style="9" customWidth="1"/>
    <col min="1800" max="2047" width="8.88671875" style="9"/>
    <col min="2048" max="2048" width="47.88671875" style="9" bestFit="1" customWidth="1"/>
    <col min="2049" max="2049" width="35.77734375" style="9" customWidth="1"/>
    <col min="2050" max="2051" width="14.109375" style="9" customWidth="1"/>
    <col min="2052" max="2054" width="8.88671875" style="9"/>
    <col min="2055" max="2055" width="49.44140625" style="9" customWidth="1"/>
    <col min="2056" max="2303" width="8.88671875" style="9"/>
    <col min="2304" max="2304" width="47.88671875" style="9" bestFit="1" customWidth="1"/>
    <col min="2305" max="2305" width="35.77734375" style="9" customWidth="1"/>
    <col min="2306" max="2307" width="14.109375" style="9" customWidth="1"/>
    <col min="2308" max="2310" width="8.88671875" style="9"/>
    <col min="2311" max="2311" width="49.44140625" style="9" customWidth="1"/>
    <col min="2312" max="2559" width="8.88671875" style="9"/>
    <col min="2560" max="2560" width="47.88671875" style="9" bestFit="1" customWidth="1"/>
    <col min="2561" max="2561" width="35.77734375" style="9" customWidth="1"/>
    <col min="2562" max="2563" width="14.109375" style="9" customWidth="1"/>
    <col min="2564" max="2566" width="8.88671875" style="9"/>
    <col min="2567" max="2567" width="49.44140625" style="9" customWidth="1"/>
    <col min="2568" max="2815" width="8.88671875" style="9"/>
    <col min="2816" max="2816" width="47.88671875" style="9" bestFit="1" customWidth="1"/>
    <col min="2817" max="2817" width="35.77734375" style="9" customWidth="1"/>
    <col min="2818" max="2819" width="14.109375" style="9" customWidth="1"/>
    <col min="2820" max="2822" width="8.88671875" style="9"/>
    <col min="2823" max="2823" width="49.44140625" style="9" customWidth="1"/>
    <col min="2824" max="3071" width="8.88671875" style="9"/>
    <col min="3072" max="3072" width="47.88671875" style="9" bestFit="1" customWidth="1"/>
    <col min="3073" max="3073" width="35.77734375" style="9" customWidth="1"/>
    <col min="3074" max="3075" width="14.109375" style="9" customWidth="1"/>
    <col min="3076" max="3078" width="8.88671875" style="9"/>
    <col min="3079" max="3079" width="49.44140625" style="9" customWidth="1"/>
    <col min="3080" max="3327" width="8.88671875" style="9"/>
    <col min="3328" max="3328" width="47.88671875" style="9" bestFit="1" customWidth="1"/>
    <col min="3329" max="3329" width="35.77734375" style="9" customWidth="1"/>
    <col min="3330" max="3331" width="14.109375" style="9" customWidth="1"/>
    <col min="3332" max="3334" width="8.88671875" style="9"/>
    <col min="3335" max="3335" width="49.44140625" style="9" customWidth="1"/>
    <col min="3336" max="3583" width="8.88671875" style="9"/>
    <col min="3584" max="3584" width="47.88671875" style="9" bestFit="1" customWidth="1"/>
    <col min="3585" max="3585" width="35.77734375" style="9" customWidth="1"/>
    <col min="3586" max="3587" width="14.109375" style="9" customWidth="1"/>
    <col min="3588" max="3590" width="8.88671875" style="9"/>
    <col min="3591" max="3591" width="49.44140625" style="9" customWidth="1"/>
    <col min="3592" max="3839" width="8.88671875" style="9"/>
    <col min="3840" max="3840" width="47.88671875" style="9" bestFit="1" customWidth="1"/>
    <col min="3841" max="3841" width="35.77734375" style="9" customWidth="1"/>
    <col min="3842" max="3843" width="14.109375" style="9" customWidth="1"/>
    <col min="3844" max="3846" width="8.88671875" style="9"/>
    <col min="3847" max="3847" width="49.44140625" style="9" customWidth="1"/>
    <col min="3848" max="4095" width="8.88671875" style="9"/>
    <col min="4096" max="4096" width="47.88671875" style="9" bestFit="1" customWidth="1"/>
    <col min="4097" max="4097" width="35.77734375" style="9" customWidth="1"/>
    <col min="4098" max="4099" width="14.109375" style="9" customWidth="1"/>
    <col min="4100" max="4102" width="8.88671875" style="9"/>
    <col min="4103" max="4103" width="49.44140625" style="9" customWidth="1"/>
    <col min="4104" max="4351" width="8.88671875" style="9"/>
    <col min="4352" max="4352" width="47.88671875" style="9" bestFit="1" customWidth="1"/>
    <col min="4353" max="4353" width="35.77734375" style="9" customWidth="1"/>
    <col min="4354" max="4355" width="14.109375" style="9" customWidth="1"/>
    <col min="4356" max="4358" width="8.88671875" style="9"/>
    <col min="4359" max="4359" width="49.44140625" style="9" customWidth="1"/>
    <col min="4360" max="4607" width="8.88671875" style="9"/>
    <col min="4608" max="4608" width="47.88671875" style="9" bestFit="1" customWidth="1"/>
    <col min="4609" max="4609" width="35.77734375" style="9" customWidth="1"/>
    <col min="4610" max="4611" width="14.109375" style="9" customWidth="1"/>
    <col min="4612" max="4614" width="8.88671875" style="9"/>
    <col min="4615" max="4615" width="49.44140625" style="9" customWidth="1"/>
    <col min="4616" max="4863" width="8.88671875" style="9"/>
    <col min="4864" max="4864" width="47.88671875" style="9" bestFit="1" customWidth="1"/>
    <col min="4865" max="4865" width="35.77734375" style="9" customWidth="1"/>
    <col min="4866" max="4867" width="14.109375" style="9" customWidth="1"/>
    <col min="4868" max="4870" width="8.88671875" style="9"/>
    <col min="4871" max="4871" width="49.44140625" style="9" customWidth="1"/>
    <col min="4872" max="5119" width="8.88671875" style="9"/>
    <col min="5120" max="5120" width="47.88671875" style="9" bestFit="1" customWidth="1"/>
    <col min="5121" max="5121" width="35.77734375" style="9" customWidth="1"/>
    <col min="5122" max="5123" width="14.109375" style="9" customWidth="1"/>
    <col min="5124" max="5126" width="8.88671875" style="9"/>
    <col min="5127" max="5127" width="49.44140625" style="9" customWidth="1"/>
    <col min="5128" max="5375" width="8.88671875" style="9"/>
    <col min="5376" max="5376" width="47.88671875" style="9" bestFit="1" customWidth="1"/>
    <col min="5377" max="5377" width="35.77734375" style="9" customWidth="1"/>
    <col min="5378" max="5379" width="14.109375" style="9" customWidth="1"/>
    <col min="5380" max="5382" width="8.88671875" style="9"/>
    <col min="5383" max="5383" width="49.44140625" style="9" customWidth="1"/>
    <col min="5384" max="5631" width="8.88671875" style="9"/>
    <col min="5632" max="5632" width="47.88671875" style="9" bestFit="1" customWidth="1"/>
    <col min="5633" max="5633" width="35.77734375" style="9" customWidth="1"/>
    <col min="5634" max="5635" width="14.109375" style="9" customWidth="1"/>
    <col min="5636" max="5638" width="8.88671875" style="9"/>
    <col min="5639" max="5639" width="49.44140625" style="9" customWidth="1"/>
    <col min="5640" max="5887" width="8.88671875" style="9"/>
    <col min="5888" max="5888" width="47.88671875" style="9" bestFit="1" customWidth="1"/>
    <col min="5889" max="5889" width="35.77734375" style="9" customWidth="1"/>
    <col min="5890" max="5891" width="14.109375" style="9" customWidth="1"/>
    <col min="5892" max="5894" width="8.88671875" style="9"/>
    <col min="5895" max="5895" width="49.44140625" style="9" customWidth="1"/>
    <col min="5896" max="6143" width="8.88671875" style="9"/>
    <col min="6144" max="6144" width="47.88671875" style="9" bestFit="1" customWidth="1"/>
    <col min="6145" max="6145" width="35.77734375" style="9" customWidth="1"/>
    <col min="6146" max="6147" width="14.109375" style="9" customWidth="1"/>
    <col min="6148" max="6150" width="8.88671875" style="9"/>
    <col min="6151" max="6151" width="49.44140625" style="9" customWidth="1"/>
    <col min="6152" max="6399" width="8.88671875" style="9"/>
    <col min="6400" max="6400" width="47.88671875" style="9" bestFit="1" customWidth="1"/>
    <col min="6401" max="6401" width="35.77734375" style="9" customWidth="1"/>
    <col min="6402" max="6403" width="14.109375" style="9" customWidth="1"/>
    <col min="6404" max="6406" width="8.88671875" style="9"/>
    <col min="6407" max="6407" width="49.44140625" style="9" customWidth="1"/>
    <col min="6408" max="6655" width="8.88671875" style="9"/>
    <col min="6656" max="6656" width="47.88671875" style="9" bestFit="1" customWidth="1"/>
    <col min="6657" max="6657" width="35.77734375" style="9" customWidth="1"/>
    <col min="6658" max="6659" width="14.109375" style="9" customWidth="1"/>
    <col min="6660" max="6662" width="8.88671875" style="9"/>
    <col min="6663" max="6663" width="49.44140625" style="9" customWidth="1"/>
    <col min="6664" max="6911" width="8.88671875" style="9"/>
    <col min="6912" max="6912" width="47.88671875" style="9" bestFit="1" customWidth="1"/>
    <col min="6913" max="6913" width="35.77734375" style="9" customWidth="1"/>
    <col min="6914" max="6915" width="14.109375" style="9" customWidth="1"/>
    <col min="6916" max="6918" width="8.88671875" style="9"/>
    <col min="6919" max="6919" width="49.44140625" style="9" customWidth="1"/>
    <col min="6920" max="7167" width="8.88671875" style="9"/>
    <col min="7168" max="7168" width="47.88671875" style="9" bestFit="1" customWidth="1"/>
    <col min="7169" max="7169" width="35.77734375" style="9" customWidth="1"/>
    <col min="7170" max="7171" width="14.109375" style="9" customWidth="1"/>
    <col min="7172" max="7174" width="8.88671875" style="9"/>
    <col min="7175" max="7175" width="49.44140625" style="9" customWidth="1"/>
    <col min="7176" max="7423" width="8.88671875" style="9"/>
    <col min="7424" max="7424" width="47.88671875" style="9" bestFit="1" customWidth="1"/>
    <col min="7425" max="7425" width="35.77734375" style="9" customWidth="1"/>
    <col min="7426" max="7427" width="14.109375" style="9" customWidth="1"/>
    <col min="7428" max="7430" width="8.88671875" style="9"/>
    <col min="7431" max="7431" width="49.44140625" style="9" customWidth="1"/>
    <col min="7432" max="7679" width="8.88671875" style="9"/>
    <col min="7680" max="7680" width="47.88671875" style="9" bestFit="1" customWidth="1"/>
    <col min="7681" max="7681" width="35.77734375" style="9" customWidth="1"/>
    <col min="7682" max="7683" width="14.109375" style="9" customWidth="1"/>
    <col min="7684" max="7686" width="8.88671875" style="9"/>
    <col min="7687" max="7687" width="49.44140625" style="9" customWidth="1"/>
    <col min="7688" max="7935" width="8.88671875" style="9"/>
    <col min="7936" max="7936" width="47.88671875" style="9" bestFit="1" customWidth="1"/>
    <col min="7937" max="7937" width="35.77734375" style="9" customWidth="1"/>
    <col min="7938" max="7939" width="14.109375" style="9" customWidth="1"/>
    <col min="7940" max="7942" width="8.88671875" style="9"/>
    <col min="7943" max="7943" width="49.44140625" style="9" customWidth="1"/>
    <col min="7944" max="8191" width="8.88671875" style="9"/>
    <col min="8192" max="8192" width="47.88671875" style="9" bestFit="1" customWidth="1"/>
    <col min="8193" max="8193" width="35.77734375" style="9" customWidth="1"/>
    <col min="8194" max="8195" width="14.109375" style="9" customWidth="1"/>
    <col min="8196" max="8198" width="8.88671875" style="9"/>
    <col min="8199" max="8199" width="49.44140625" style="9" customWidth="1"/>
    <col min="8200" max="8447" width="8.88671875" style="9"/>
    <col min="8448" max="8448" width="47.88671875" style="9" bestFit="1" customWidth="1"/>
    <col min="8449" max="8449" width="35.77734375" style="9" customWidth="1"/>
    <col min="8450" max="8451" width="14.109375" style="9" customWidth="1"/>
    <col min="8452" max="8454" width="8.88671875" style="9"/>
    <col min="8455" max="8455" width="49.44140625" style="9" customWidth="1"/>
    <col min="8456" max="8703" width="8.88671875" style="9"/>
    <col min="8704" max="8704" width="47.88671875" style="9" bestFit="1" customWidth="1"/>
    <col min="8705" max="8705" width="35.77734375" style="9" customWidth="1"/>
    <col min="8706" max="8707" width="14.109375" style="9" customWidth="1"/>
    <col min="8708" max="8710" width="8.88671875" style="9"/>
    <col min="8711" max="8711" width="49.44140625" style="9" customWidth="1"/>
    <col min="8712" max="8959" width="8.88671875" style="9"/>
    <col min="8960" max="8960" width="47.88671875" style="9" bestFit="1" customWidth="1"/>
    <col min="8961" max="8961" width="35.77734375" style="9" customWidth="1"/>
    <col min="8962" max="8963" width="14.109375" style="9" customWidth="1"/>
    <col min="8964" max="8966" width="8.88671875" style="9"/>
    <col min="8967" max="8967" width="49.44140625" style="9" customWidth="1"/>
    <col min="8968" max="9215" width="8.88671875" style="9"/>
    <col min="9216" max="9216" width="47.88671875" style="9" bestFit="1" customWidth="1"/>
    <col min="9217" max="9217" width="35.77734375" style="9" customWidth="1"/>
    <col min="9218" max="9219" width="14.109375" style="9" customWidth="1"/>
    <col min="9220" max="9222" width="8.88671875" style="9"/>
    <col min="9223" max="9223" width="49.44140625" style="9" customWidth="1"/>
    <col min="9224" max="9471" width="8.88671875" style="9"/>
    <col min="9472" max="9472" width="47.88671875" style="9" bestFit="1" customWidth="1"/>
    <col min="9473" max="9473" width="35.77734375" style="9" customWidth="1"/>
    <col min="9474" max="9475" width="14.109375" style="9" customWidth="1"/>
    <col min="9476" max="9478" width="8.88671875" style="9"/>
    <col min="9479" max="9479" width="49.44140625" style="9" customWidth="1"/>
    <col min="9480" max="9727" width="8.88671875" style="9"/>
    <col min="9728" max="9728" width="47.88671875" style="9" bestFit="1" customWidth="1"/>
    <col min="9729" max="9729" width="35.77734375" style="9" customWidth="1"/>
    <col min="9730" max="9731" width="14.109375" style="9" customWidth="1"/>
    <col min="9732" max="9734" width="8.88671875" style="9"/>
    <col min="9735" max="9735" width="49.44140625" style="9" customWidth="1"/>
    <col min="9736" max="9983" width="8.88671875" style="9"/>
    <col min="9984" max="9984" width="47.88671875" style="9" bestFit="1" customWidth="1"/>
    <col min="9985" max="9985" width="35.77734375" style="9" customWidth="1"/>
    <col min="9986" max="9987" width="14.109375" style="9" customWidth="1"/>
    <col min="9988" max="9990" width="8.88671875" style="9"/>
    <col min="9991" max="9991" width="49.44140625" style="9" customWidth="1"/>
    <col min="9992" max="10239" width="8.88671875" style="9"/>
    <col min="10240" max="10240" width="47.88671875" style="9" bestFit="1" customWidth="1"/>
    <col min="10241" max="10241" width="35.77734375" style="9" customWidth="1"/>
    <col min="10242" max="10243" width="14.109375" style="9" customWidth="1"/>
    <col min="10244" max="10246" width="8.88671875" style="9"/>
    <col min="10247" max="10247" width="49.44140625" style="9" customWidth="1"/>
    <col min="10248" max="10495" width="8.88671875" style="9"/>
    <col min="10496" max="10496" width="47.88671875" style="9" bestFit="1" customWidth="1"/>
    <col min="10497" max="10497" width="35.77734375" style="9" customWidth="1"/>
    <col min="10498" max="10499" width="14.109375" style="9" customWidth="1"/>
    <col min="10500" max="10502" width="8.88671875" style="9"/>
    <col min="10503" max="10503" width="49.44140625" style="9" customWidth="1"/>
    <col min="10504" max="10751" width="8.88671875" style="9"/>
    <col min="10752" max="10752" width="47.88671875" style="9" bestFit="1" customWidth="1"/>
    <col min="10753" max="10753" width="35.77734375" style="9" customWidth="1"/>
    <col min="10754" max="10755" width="14.109375" style="9" customWidth="1"/>
    <col min="10756" max="10758" width="8.88671875" style="9"/>
    <col min="10759" max="10759" width="49.44140625" style="9" customWidth="1"/>
    <col min="10760" max="11007" width="8.88671875" style="9"/>
    <col min="11008" max="11008" width="47.88671875" style="9" bestFit="1" customWidth="1"/>
    <col min="11009" max="11009" width="35.77734375" style="9" customWidth="1"/>
    <col min="11010" max="11011" width="14.109375" style="9" customWidth="1"/>
    <col min="11012" max="11014" width="8.88671875" style="9"/>
    <col min="11015" max="11015" width="49.44140625" style="9" customWidth="1"/>
    <col min="11016" max="11263" width="8.88671875" style="9"/>
    <col min="11264" max="11264" width="47.88671875" style="9" bestFit="1" customWidth="1"/>
    <col min="11265" max="11265" width="35.77734375" style="9" customWidth="1"/>
    <col min="11266" max="11267" width="14.109375" style="9" customWidth="1"/>
    <col min="11268" max="11270" width="8.88671875" style="9"/>
    <col min="11271" max="11271" width="49.44140625" style="9" customWidth="1"/>
    <col min="11272" max="11519" width="8.88671875" style="9"/>
    <col min="11520" max="11520" width="47.88671875" style="9" bestFit="1" customWidth="1"/>
    <col min="11521" max="11521" width="35.77734375" style="9" customWidth="1"/>
    <col min="11522" max="11523" width="14.109375" style="9" customWidth="1"/>
    <col min="11524" max="11526" width="8.88671875" style="9"/>
    <col min="11527" max="11527" width="49.44140625" style="9" customWidth="1"/>
    <col min="11528" max="11775" width="8.88671875" style="9"/>
    <col min="11776" max="11776" width="47.88671875" style="9" bestFit="1" customWidth="1"/>
    <col min="11777" max="11777" width="35.77734375" style="9" customWidth="1"/>
    <col min="11778" max="11779" width="14.109375" style="9" customWidth="1"/>
    <col min="11780" max="11782" width="8.88671875" style="9"/>
    <col min="11783" max="11783" width="49.44140625" style="9" customWidth="1"/>
    <col min="11784" max="12031" width="8.88671875" style="9"/>
    <col min="12032" max="12032" width="47.88671875" style="9" bestFit="1" customWidth="1"/>
    <col min="12033" max="12033" width="35.77734375" style="9" customWidth="1"/>
    <col min="12034" max="12035" width="14.109375" style="9" customWidth="1"/>
    <col min="12036" max="12038" width="8.88671875" style="9"/>
    <col min="12039" max="12039" width="49.44140625" style="9" customWidth="1"/>
    <col min="12040" max="12287" width="8.88671875" style="9"/>
    <col min="12288" max="12288" width="47.88671875" style="9" bestFit="1" customWidth="1"/>
    <col min="12289" max="12289" width="35.77734375" style="9" customWidth="1"/>
    <col min="12290" max="12291" width="14.109375" style="9" customWidth="1"/>
    <col min="12292" max="12294" width="8.88671875" style="9"/>
    <col min="12295" max="12295" width="49.44140625" style="9" customWidth="1"/>
    <col min="12296" max="12543" width="8.88671875" style="9"/>
    <col min="12544" max="12544" width="47.88671875" style="9" bestFit="1" customWidth="1"/>
    <col min="12545" max="12545" width="35.77734375" style="9" customWidth="1"/>
    <col min="12546" max="12547" width="14.109375" style="9" customWidth="1"/>
    <col min="12548" max="12550" width="8.88671875" style="9"/>
    <col min="12551" max="12551" width="49.44140625" style="9" customWidth="1"/>
    <col min="12552" max="12799" width="8.88671875" style="9"/>
    <col min="12800" max="12800" width="47.88671875" style="9" bestFit="1" customWidth="1"/>
    <col min="12801" max="12801" width="35.77734375" style="9" customWidth="1"/>
    <col min="12802" max="12803" width="14.109375" style="9" customWidth="1"/>
    <col min="12804" max="12806" width="8.88671875" style="9"/>
    <col min="12807" max="12807" width="49.44140625" style="9" customWidth="1"/>
    <col min="12808" max="13055" width="8.88671875" style="9"/>
    <col min="13056" max="13056" width="47.88671875" style="9" bestFit="1" customWidth="1"/>
    <col min="13057" max="13057" width="35.77734375" style="9" customWidth="1"/>
    <col min="13058" max="13059" width="14.109375" style="9" customWidth="1"/>
    <col min="13060" max="13062" width="8.88671875" style="9"/>
    <col min="13063" max="13063" width="49.44140625" style="9" customWidth="1"/>
    <col min="13064" max="13311" width="8.88671875" style="9"/>
    <col min="13312" max="13312" width="47.88671875" style="9" bestFit="1" customWidth="1"/>
    <col min="13313" max="13313" width="35.77734375" style="9" customWidth="1"/>
    <col min="13314" max="13315" width="14.109375" style="9" customWidth="1"/>
    <col min="13316" max="13318" width="8.88671875" style="9"/>
    <col min="13319" max="13319" width="49.44140625" style="9" customWidth="1"/>
    <col min="13320" max="13567" width="8.88671875" style="9"/>
    <col min="13568" max="13568" width="47.88671875" style="9" bestFit="1" customWidth="1"/>
    <col min="13569" max="13569" width="35.77734375" style="9" customWidth="1"/>
    <col min="13570" max="13571" width="14.109375" style="9" customWidth="1"/>
    <col min="13572" max="13574" width="8.88671875" style="9"/>
    <col min="13575" max="13575" width="49.44140625" style="9" customWidth="1"/>
    <col min="13576" max="13823" width="8.88671875" style="9"/>
    <col min="13824" max="13824" width="47.88671875" style="9" bestFit="1" customWidth="1"/>
    <col min="13825" max="13825" width="35.77734375" style="9" customWidth="1"/>
    <col min="13826" max="13827" width="14.109375" style="9" customWidth="1"/>
    <col min="13828" max="13830" width="8.88671875" style="9"/>
    <col min="13831" max="13831" width="49.44140625" style="9" customWidth="1"/>
    <col min="13832" max="14079" width="8.88671875" style="9"/>
    <col min="14080" max="14080" width="47.88671875" style="9" bestFit="1" customWidth="1"/>
    <col min="14081" max="14081" width="35.77734375" style="9" customWidth="1"/>
    <col min="14082" max="14083" width="14.109375" style="9" customWidth="1"/>
    <col min="14084" max="14086" width="8.88671875" style="9"/>
    <col min="14087" max="14087" width="49.44140625" style="9" customWidth="1"/>
    <col min="14088" max="14335" width="8.88671875" style="9"/>
    <col min="14336" max="14336" width="47.88671875" style="9" bestFit="1" customWidth="1"/>
    <col min="14337" max="14337" width="35.77734375" style="9" customWidth="1"/>
    <col min="14338" max="14339" width="14.109375" style="9" customWidth="1"/>
    <col min="14340" max="14342" width="8.88671875" style="9"/>
    <col min="14343" max="14343" width="49.44140625" style="9" customWidth="1"/>
    <col min="14344" max="14591" width="8.88671875" style="9"/>
    <col min="14592" max="14592" width="47.88671875" style="9" bestFit="1" customWidth="1"/>
    <col min="14593" max="14593" width="35.77734375" style="9" customWidth="1"/>
    <col min="14594" max="14595" width="14.109375" style="9" customWidth="1"/>
    <col min="14596" max="14598" width="8.88671875" style="9"/>
    <col min="14599" max="14599" width="49.44140625" style="9" customWidth="1"/>
    <col min="14600" max="14847" width="8.88671875" style="9"/>
    <col min="14848" max="14848" width="47.88671875" style="9" bestFit="1" customWidth="1"/>
    <col min="14849" max="14849" width="35.77734375" style="9" customWidth="1"/>
    <col min="14850" max="14851" width="14.109375" style="9" customWidth="1"/>
    <col min="14852" max="14854" width="8.88671875" style="9"/>
    <col min="14855" max="14855" width="49.44140625" style="9" customWidth="1"/>
    <col min="14856" max="15103" width="8.88671875" style="9"/>
    <col min="15104" max="15104" width="47.88671875" style="9" bestFit="1" customWidth="1"/>
    <col min="15105" max="15105" width="35.77734375" style="9" customWidth="1"/>
    <col min="15106" max="15107" width="14.109375" style="9" customWidth="1"/>
    <col min="15108" max="15110" width="8.88671875" style="9"/>
    <col min="15111" max="15111" width="49.44140625" style="9" customWidth="1"/>
    <col min="15112" max="15359" width="8.88671875" style="9"/>
    <col min="15360" max="15360" width="47.88671875" style="9" bestFit="1" customWidth="1"/>
    <col min="15361" max="15361" width="35.77734375" style="9" customWidth="1"/>
    <col min="15362" max="15363" width="14.109375" style="9" customWidth="1"/>
    <col min="15364" max="15366" width="8.88671875" style="9"/>
    <col min="15367" max="15367" width="49.44140625" style="9" customWidth="1"/>
    <col min="15368" max="15615" width="8.88671875" style="9"/>
    <col min="15616" max="15616" width="47.88671875" style="9" bestFit="1" customWidth="1"/>
    <col min="15617" max="15617" width="35.77734375" style="9" customWidth="1"/>
    <col min="15618" max="15619" width="14.109375" style="9" customWidth="1"/>
    <col min="15620" max="15622" width="8.88671875" style="9"/>
    <col min="15623" max="15623" width="49.44140625" style="9" customWidth="1"/>
    <col min="15624" max="15871" width="8.88671875" style="9"/>
    <col min="15872" max="15872" width="47.88671875" style="9" bestFit="1" customWidth="1"/>
    <col min="15873" max="15873" width="35.77734375" style="9" customWidth="1"/>
    <col min="15874" max="15875" width="14.109375" style="9" customWidth="1"/>
    <col min="15876" max="15878" width="8.88671875" style="9"/>
    <col min="15879" max="15879" width="49.44140625" style="9" customWidth="1"/>
    <col min="15880" max="16127" width="8.88671875" style="9"/>
    <col min="16128" max="16128" width="47.88671875" style="9" bestFit="1" customWidth="1"/>
    <col min="16129" max="16129" width="35.77734375" style="9" customWidth="1"/>
    <col min="16130" max="16131" width="14.109375" style="9" customWidth="1"/>
    <col min="16132" max="16134" width="8.88671875" style="9"/>
    <col min="16135" max="16135" width="49.44140625" style="9" customWidth="1"/>
    <col min="16136" max="16384" width="8.88671875" style="9"/>
  </cols>
  <sheetData>
    <row r="1" spans="1:9" x14ac:dyDescent="0.25">
      <c r="A1" s="181" t="s">
        <v>110</v>
      </c>
      <c r="B1" s="181"/>
      <c r="C1" s="181"/>
      <c r="D1" s="181"/>
      <c r="E1" s="181"/>
      <c r="F1" s="7"/>
      <c r="G1" s="8"/>
      <c r="H1" s="8"/>
    </row>
    <row r="2" spans="1:9" ht="33" customHeight="1" x14ac:dyDescent="0.25">
      <c r="A2" s="182" t="s">
        <v>125</v>
      </c>
      <c r="B2" s="182"/>
      <c r="C2" s="182"/>
      <c r="D2" s="182"/>
      <c r="E2" s="182"/>
      <c r="F2" s="10"/>
      <c r="G2" s="10"/>
      <c r="H2" s="10"/>
    </row>
    <row r="3" spans="1:9" x14ac:dyDescent="0.25">
      <c r="A3" s="183" t="s">
        <v>17</v>
      </c>
      <c r="B3" s="183" t="s">
        <v>1</v>
      </c>
      <c r="C3" s="183" t="s">
        <v>18</v>
      </c>
      <c r="D3" s="184" t="s">
        <v>19</v>
      </c>
      <c r="E3" s="184"/>
      <c r="G3" s="11"/>
      <c r="H3" s="11"/>
    </row>
    <row r="4" spans="1:9" ht="41.4" x14ac:dyDescent="0.25">
      <c r="A4" s="183"/>
      <c r="B4" s="183"/>
      <c r="C4" s="183"/>
      <c r="D4" s="12" t="s">
        <v>20</v>
      </c>
      <c r="E4" s="12" t="s">
        <v>79</v>
      </c>
    </row>
    <row r="5" spans="1:9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9" s="16" customFormat="1" x14ac:dyDescent="0.25">
      <c r="A6" s="185">
        <v>1</v>
      </c>
      <c r="B6" s="205" t="s">
        <v>121</v>
      </c>
      <c r="C6" s="13" t="s">
        <v>9</v>
      </c>
      <c r="D6" s="14">
        <f t="shared" ref="D6:E11" si="0">D12+D42+D60+D72</f>
        <v>68698.599999999991</v>
      </c>
      <c r="E6" s="14">
        <f t="shared" si="0"/>
        <v>68695.8</v>
      </c>
      <c r="F6" s="15"/>
      <c r="I6" s="15"/>
    </row>
    <row r="7" spans="1:9" s="16" customFormat="1" x14ac:dyDescent="0.25">
      <c r="A7" s="185"/>
      <c r="B7" s="206"/>
      <c r="C7" s="13" t="s">
        <v>21</v>
      </c>
      <c r="D7" s="14">
        <f t="shared" si="0"/>
        <v>0</v>
      </c>
      <c r="E7" s="14">
        <f t="shared" si="0"/>
        <v>0</v>
      </c>
      <c r="F7" s="15"/>
      <c r="I7" s="15"/>
    </row>
    <row r="8" spans="1:9" s="16" customFormat="1" x14ac:dyDescent="0.25">
      <c r="A8" s="185"/>
      <c r="B8" s="206"/>
      <c r="C8" s="13" t="s">
        <v>22</v>
      </c>
      <c r="D8" s="14">
        <f t="shared" si="0"/>
        <v>12528.2</v>
      </c>
      <c r="E8" s="14">
        <f t="shared" si="0"/>
        <v>12525.400000000001</v>
      </c>
      <c r="F8" s="15"/>
      <c r="I8" s="15"/>
    </row>
    <row r="9" spans="1:9" s="16" customFormat="1" x14ac:dyDescent="0.25">
      <c r="A9" s="185"/>
      <c r="B9" s="206"/>
      <c r="C9" s="17" t="s">
        <v>23</v>
      </c>
      <c r="D9" s="14">
        <f t="shared" si="0"/>
        <v>56170.400000000001</v>
      </c>
      <c r="E9" s="14">
        <f t="shared" si="0"/>
        <v>56170.400000000001</v>
      </c>
      <c r="F9" s="15"/>
      <c r="I9" s="15"/>
    </row>
    <row r="10" spans="1:9" s="16" customFormat="1" x14ac:dyDescent="0.25">
      <c r="A10" s="185"/>
      <c r="B10" s="206"/>
      <c r="C10" s="17" t="s">
        <v>24</v>
      </c>
      <c r="D10" s="14">
        <f t="shared" si="0"/>
        <v>0</v>
      </c>
      <c r="E10" s="14">
        <f t="shared" si="0"/>
        <v>0</v>
      </c>
      <c r="F10" s="15"/>
      <c r="I10" s="15"/>
    </row>
    <row r="11" spans="1:9" s="16" customFormat="1" ht="13.8" customHeight="1" x14ac:dyDescent="0.25">
      <c r="A11" s="185"/>
      <c r="B11" s="207"/>
      <c r="C11" s="17" t="s">
        <v>25</v>
      </c>
      <c r="D11" s="14">
        <f t="shared" si="0"/>
        <v>0</v>
      </c>
      <c r="E11" s="14">
        <f t="shared" si="0"/>
        <v>0</v>
      </c>
      <c r="F11" s="15"/>
      <c r="I11" s="117"/>
    </row>
    <row r="12" spans="1:9" s="21" customFormat="1" ht="14.4" x14ac:dyDescent="0.3">
      <c r="A12" s="187">
        <v>2</v>
      </c>
      <c r="B12" s="208" t="s">
        <v>122</v>
      </c>
      <c r="C12" s="18" t="s">
        <v>9</v>
      </c>
      <c r="D12" s="19">
        <f>D18+D24+D30+D36</f>
        <v>1125.9000000000001</v>
      </c>
      <c r="E12" s="19">
        <f>E18+E24+E30+E36</f>
        <v>1125.9000000000001</v>
      </c>
      <c r="F12" s="20"/>
      <c r="I12" s="118"/>
    </row>
    <row r="13" spans="1:9" s="21" customFormat="1" ht="14.4" x14ac:dyDescent="0.3">
      <c r="A13" s="187"/>
      <c r="B13" s="208"/>
      <c r="C13" s="18" t="s">
        <v>21</v>
      </c>
      <c r="D13" s="19">
        <f t="shared" ref="D13:E13" si="1">D19+D25+D31+D37</f>
        <v>0</v>
      </c>
      <c r="E13" s="19">
        <f t="shared" si="1"/>
        <v>0</v>
      </c>
      <c r="F13" s="20"/>
      <c r="I13" s="118"/>
    </row>
    <row r="14" spans="1:9" s="21" customFormat="1" ht="14.4" customHeight="1" x14ac:dyDescent="0.3">
      <c r="A14" s="187"/>
      <c r="B14" s="208"/>
      <c r="C14" s="18" t="s">
        <v>22</v>
      </c>
      <c r="D14" s="19">
        <f t="shared" ref="D14:E14" si="2">D20+D26+D32+D38</f>
        <v>832.1</v>
      </c>
      <c r="E14" s="19">
        <f t="shared" si="2"/>
        <v>832.1</v>
      </c>
      <c r="F14" s="20"/>
      <c r="I14" s="125"/>
    </row>
    <row r="15" spans="1:9" s="21" customFormat="1" ht="14.4" x14ac:dyDescent="0.3">
      <c r="A15" s="187"/>
      <c r="B15" s="208"/>
      <c r="C15" s="22" t="s">
        <v>23</v>
      </c>
      <c r="D15" s="19">
        <f t="shared" ref="D15:E15" si="3">D21+D27+D33+D39</f>
        <v>293.8</v>
      </c>
      <c r="E15" s="19">
        <f t="shared" si="3"/>
        <v>293.8</v>
      </c>
      <c r="F15" s="20"/>
      <c r="I15" s="119"/>
    </row>
    <row r="16" spans="1:9" s="21" customFormat="1" ht="14.4" x14ac:dyDescent="0.3">
      <c r="A16" s="187"/>
      <c r="B16" s="208"/>
      <c r="C16" s="22" t="s">
        <v>24</v>
      </c>
      <c r="D16" s="19">
        <f t="shared" ref="D16:E16" si="4">D22+D28+D34+D40</f>
        <v>0</v>
      </c>
      <c r="E16" s="19">
        <f t="shared" si="4"/>
        <v>0</v>
      </c>
      <c r="F16" s="20"/>
      <c r="I16" s="119"/>
    </row>
    <row r="17" spans="1:9" s="21" customFormat="1" ht="14.4" customHeight="1" x14ac:dyDescent="0.3">
      <c r="A17" s="187"/>
      <c r="B17" s="208"/>
      <c r="C17" s="22" t="s">
        <v>25</v>
      </c>
      <c r="D17" s="19">
        <f t="shared" ref="D17:E17" si="5">D23+D29+D35+D41</f>
        <v>0</v>
      </c>
      <c r="E17" s="19">
        <f t="shared" si="5"/>
        <v>0</v>
      </c>
      <c r="F17" s="20"/>
      <c r="I17" s="126"/>
    </row>
    <row r="18" spans="1:9" s="109" customFormat="1" x14ac:dyDescent="0.25">
      <c r="A18" s="189">
        <v>3</v>
      </c>
      <c r="B18" s="190" t="s">
        <v>112</v>
      </c>
      <c r="C18" s="104" t="s">
        <v>9</v>
      </c>
      <c r="D18" s="134">
        <f>SUM(D19:D23)</f>
        <v>0</v>
      </c>
      <c r="E18" s="134">
        <f>SUM(E19:E23)</f>
        <v>0</v>
      </c>
      <c r="F18" s="132"/>
      <c r="I18" s="120"/>
    </row>
    <row r="19" spans="1:9" s="109" customFormat="1" x14ac:dyDescent="0.25">
      <c r="A19" s="189"/>
      <c r="B19" s="190"/>
      <c r="C19" s="104" t="s">
        <v>21</v>
      </c>
      <c r="D19" s="134">
        <f>'приложение 8'!F13</f>
        <v>0</v>
      </c>
      <c r="E19" s="134">
        <f>'приложение 8'!G13</f>
        <v>0</v>
      </c>
      <c r="F19" s="132"/>
      <c r="I19" s="120"/>
    </row>
    <row r="20" spans="1:9" s="109" customFormat="1" ht="13.8" customHeight="1" x14ac:dyDescent="0.25">
      <c r="A20" s="189"/>
      <c r="B20" s="190"/>
      <c r="C20" s="104" t="s">
        <v>22</v>
      </c>
      <c r="D20" s="134">
        <f>'приложение 8'!F14</f>
        <v>0</v>
      </c>
      <c r="E20" s="134">
        <f>'приложение 8'!G14</f>
        <v>0</v>
      </c>
      <c r="F20" s="132"/>
      <c r="I20" s="126"/>
    </row>
    <row r="21" spans="1:9" s="109" customFormat="1" x14ac:dyDescent="0.25">
      <c r="A21" s="189"/>
      <c r="B21" s="190"/>
      <c r="C21" s="133" t="s">
        <v>23</v>
      </c>
      <c r="D21" s="134">
        <f>'Приложение 7'!G13</f>
        <v>0</v>
      </c>
      <c r="E21" s="134">
        <f>'Приложение 7'!H13</f>
        <v>0</v>
      </c>
      <c r="F21" s="132"/>
      <c r="I21" s="120"/>
    </row>
    <row r="22" spans="1:9" s="109" customFormat="1" x14ac:dyDescent="0.25">
      <c r="A22" s="189"/>
      <c r="B22" s="190"/>
      <c r="C22" s="133" t="s">
        <v>24</v>
      </c>
      <c r="D22" s="134"/>
      <c r="E22" s="134"/>
      <c r="F22" s="132"/>
      <c r="I22" s="120"/>
    </row>
    <row r="23" spans="1:9" s="109" customFormat="1" ht="13.8" customHeight="1" x14ac:dyDescent="0.25">
      <c r="A23" s="189"/>
      <c r="B23" s="190"/>
      <c r="C23" s="133" t="s">
        <v>25</v>
      </c>
      <c r="D23" s="134"/>
      <c r="E23" s="134"/>
      <c r="F23" s="132"/>
      <c r="I23" s="126"/>
    </row>
    <row r="24" spans="1:9" s="109" customFormat="1" x14ac:dyDescent="0.25">
      <c r="A24" s="189">
        <v>4</v>
      </c>
      <c r="B24" s="198" t="s">
        <v>59</v>
      </c>
      <c r="C24" s="104" t="s">
        <v>9</v>
      </c>
      <c r="D24" s="134">
        <f>SUM(D25:D29)</f>
        <v>1045.9000000000001</v>
      </c>
      <c r="E24" s="134">
        <f>SUM(E25:E29)</f>
        <v>1045.9000000000001</v>
      </c>
      <c r="F24" s="132"/>
      <c r="I24" s="120"/>
    </row>
    <row r="25" spans="1:9" s="109" customFormat="1" x14ac:dyDescent="0.25">
      <c r="A25" s="189"/>
      <c r="B25" s="198"/>
      <c r="C25" s="104" t="s">
        <v>21</v>
      </c>
      <c r="D25" s="134">
        <f>'приложение 8'!F16</f>
        <v>0</v>
      </c>
      <c r="E25" s="134">
        <f>'приложение 8'!G16</f>
        <v>0</v>
      </c>
      <c r="F25" s="132"/>
      <c r="I25" s="120"/>
    </row>
    <row r="26" spans="1:9" s="109" customFormat="1" ht="13.8" customHeight="1" x14ac:dyDescent="0.25">
      <c r="A26" s="189"/>
      <c r="B26" s="198"/>
      <c r="C26" s="104" t="s">
        <v>22</v>
      </c>
      <c r="D26" s="134">
        <f>'приложение 8'!F17</f>
        <v>832.1</v>
      </c>
      <c r="E26" s="134">
        <f>'приложение 8'!G17</f>
        <v>832.1</v>
      </c>
      <c r="F26" s="132"/>
      <c r="I26" s="126"/>
    </row>
    <row r="27" spans="1:9" s="109" customFormat="1" x14ac:dyDescent="0.25">
      <c r="A27" s="189"/>
      <c r="B27" s="198"/>
      <c r="C27" s="133" t="s">
        <v>23</v>
      </c>
      <c r="D27" s="134">
        <f>'Приложение 7'!G14</f>
        <v>213.8</v>
      </c>
      <c r="E27" s="134">
        <f>'Приложение 7'!H14</f>
        <v>213.8</v>
      </c>
      <c r="F27" s="132"/>
      <c r="I27" s="120"/>
    </row>
    <row r="28" spans="1:9" s="109" customFormat="1" x14ac:dyDescent="0.25">
      <c r="A28" s="189"/>
      <c r="B28" s="198"/>
      <c r="C28" s="133" t="s">
        <v>24</v>
      </c>
      <c r="D28" s="134"/>
      <c r="E28" s="134"/>
      <c r="F28" s="132"/>
      <c r="I28" s="120"/>
    </row>
    <row r="29" spans="1:9" s="109" customFormat="1" ht="13.8" customHeight="1" x14ac:dyDescent="0.25">
      <c r="A29" s="189"/>
      <c r="B29" s="198"/>
      <c r="C29" s="133" t="s">
        <v>25</v>
      </c>
      <c r="D29" s="134"/>
      <c r="E29" s="134"/>
      <c r="F29" s="132"/>
      <c r="I29" s="125"/>
    </row>
    <row r="30" spans="1:9" s="109" customFormat="1" x14ac:dyDescent="0.25">
      <c r="A30" s="189">
        <v>5</v>
      </c>
      <c r="B30" s="198" t="s">
        <v>60</v>
      </c>
      <c r="C30" s="104" t="s">
        <v>9</v>
      </c>
      <c r="D30" s="134">
        <f>SUM(D31:D35)</f>
        <v>0</v>
      </c>
      <c r="E30" s="134">
        <f>SUM(E31:E35)</f>
        <v>0</v>
      </c>
      <c r="F30" s="132"/>
      <c r="I30" s="119"/>
    </row>
    <row r="31" spans="1:9" s="109" customFormat="1" x14ac:dyDescent="0.25">
      <c r="A31" s="189"/>
      <c r="B31" s="198"/>
      <c r="C31" s="104" t="s">
        <v>21</v>
      </c>
      <c r="D31" s="134">
        <f>'приложение 8'!F19</f>
        <v>0</v>
      </c>
      <c r="E31" s="134">
        <f>'приложение 8'!G19</f>
        <v>0</v>
      </c>
      <c r="F31" s="132"/>
      <c r="I31" s="119"/>
    </row>
    <row r="32" spans="1:9" s="109" customFormat="1" ht="13.8" customHeight="1" x14ac:dyDescent="0.25">
      <c r="A32" s="189"/>
      <c r="B32" s="198"/>
      <c r="C32" s="104" t="s">
        <v>22</v>
      </c>
      <c r="D32" s="134">
        <f>'приложение 8'!F20</f>
        <v>0</v>
      </c>
      <c r="E32" s="134">
        <f>'приложение 8'!G20</f>
        <v>0</v>
      </c>
      <c r="F32" s="132"/>
      <c r="I32" s="127"/>
    </row>
    <row r="33" spans="1:9" s="109" customFormat="1" x14ac:dyDescent="0.25">
      <c r="A33" s="189"/>
      <c r="B33" s="198"/>
      <c r="C33" s="133" t="s">
        <v>23</v>
      </c>
      <c r="D33" s="134">
        <f>'Приложение 7'!G15</f>
        <v>0</v>
      </c>
      <c r="E33" s="134">
        <f>'Приложение 7'!H15</f>
        <v>0</v>
      </c>
      <c r="F33" s="132"/>
      <c r="I33" s="121"/>
    </row>
    <row r="34" spans="1:9" s="109" customFormat="1" x14ac:dyDescent="0.25">
      <c r="A34" s="189"/>
      <c r="B34" s="198"/>
      <c r="C34" s="133" t="s">
        <v>24</v>
      </c>
      <c r="D34" s="134"/>
      <c r="E34" s="134"/>
      <c r="F34" s="132"/>
      <c r="I34" s="121"/>
    </row>
    <row r="35" spans="1:9" s="109" customFormat="1" ht="13.8" customHeight="1" x14ac:dyDescent="0.25">
      <c r="A35" s="189"/>
      <c r="B35" s="198"/>
      <c r="C35" s="133" t="s">
        <v>25</v>
      </c>
      <c r="D35" s="134"/>
      <c r="E35" s="134"/>
      <c r="F35" s="132"/>
      <c r="I35" s="125"/>
    </row>
    <row r="36" spans="1:9" s="109" customFormat="1" x14ac:dyDescent="0.25">
      <c r="A36" s="189">
        <v>6</v>
      </c>
      <c r="B36" s="209" t="s">
        <v>61</v>
      </c>
      <c r="C36" s="104" t="s">
        <v>9</v>
      </c>
      <c r="D36" s="134">
        <f>D37+D38+D39+D40+D41</f>
        <v>80</v>
      </c>
      <c r="E36" s="134">
        <f>E37+E38+E39+E40+E41</f>
        <v>80</v>
      </c>
      <c r="F36" s="132"/>
      <c r="I36" s="119"/>
    </row>
    <row r="37" spans="1:9" s="109" customFormat="1" x14ac:dyDescent="0.25">
      <c r="A37" s="189"/>
      <c r="B37" s="210"/>
      <c r="C37" s="104" t="s">
        <v>21</v>
      </c>
      <c r="D37" s="134">
        <f>'приложение 8'!F22</f>
        <v>0</v>
      </c>
      <c r="E37" s="134">
        <f>'приложение 8'!G22</f>
        <v>0</v>
      </c>
      <c r="F37" s="132"/>
      <c r="I37" s="119"/>
    </row>
    <row r="38" spans="1:9" s="109" customFormat="1" ht="13.8" customHeight="1" x14ac:dyDescent="0.25">
      <c r="A38" s="189"/>
      <c r="B38" s="210"/>
      <c r="C38" s="104" t="s">
        <v>22</v>
      </c>
      <c r="D38" s="134">
        <f>'приложение 8'!F23</f>
        <v>0</v>
      </c>
      <c r="E38" s="134">
        <f>'приложение 8'!G23</f>
        <v>0</v>
      </c>
      <c r="F38" s="132"/>
      <c r="I38" s="128"/>
    </row>
    <row r="39" spans="1:9" s="109" customFormat="1" x14ac:dyDescent="0.25">
      <c r="A39" s="189"/>
      <c r="B39" s="210"/>
      <c r="C39" s="133" t="s">
        <v>23</v>
      </c>
      <c r="D39" s="134">
        <f>'Приложение 7'!G16</f>
        <v>80</v>
      </c>
      <c r="E39" s="134">
        <f>'Приложение 7'!H16</f>
        <v>80</v>
      </c>
      <c r="F39" s="132"/>
      <c r="I39" s="122"/>
    </row>
    <row r="40" spans="1:9" s="109" customFormat="1" x14ac:dyDescent="0.25">
      <c r="A40" s="189"/>
      <c r="B40" s="210"/>
      <c r="C40" s="133" t="s">
        <v>24</v>
      </c>
      <c r="D40" s="134"/>
      <c r="E40" s="134"/>
      <c r="F40" s="132"/>
      <c r="I40" s="122"/>
    </row>
    <row r="41" spans="1:9" s="109" customFormat="1" ht="13.8" customHeight="1" x14ac:dyDescent="0.25">
      <c r="A41" s="189"/>
      <c r="B41" s="211"/>
      <c r="C41" s="133" t="s">
        <v>25</v>
      </c>
      <c r="D41" s="134"/>
      <c r="E41" s="134"/>
      <c r="F41" s="132"/>
      <c r="I41" s="129"/>
    </row>
    <row r="42" spans="1:9" s="21" customFormat="1" ht="14.4" x14ac:dyDescent="0.3">
      <c r="A42" s="187">
        <v>7</v>
      </c>
      <c r="B42" s="188" t="s">
        <v>123</v>
      </c>
      <c r="C42" s="18" t="s">
        <v>9</v>
      </c>
      <c r="D42" s="19">
        <f t="shared" ref="D42:E42" si="6">D48+D54</f>
        <v>567.5</v>
      </c>
      <c r="E42" s="19">
        <f t="shared" si="6"/>
        <v>567.5</v>
      </c>
      <c r="F42" s="20"/>
      <c r="I42" s="123"/>
    </row>
    <row r="43" spans="1:9" s="21" customFormat="1" ht="14.4" x14ac:dyDescent="0.3">
      <c r="A43" s="187"/>
      <c r="B43" s="188"/>
      <c r="C43" s="18" t="s">
        <v>21</v>
      </c>
      <c r="D43" s="19">
        <f t="shared" ref="D43:E43" si="7">D49+D55</f>
        <v>0</v>
      </c>
      <c r="E43" s="19">
        <f t="shared" si="7"/>
        <v>0</v>
      </c>
      <c r="F43" s="20"/>
      <c r="I43" s="123"/>
    </row>
    <row r="44" spans="1:9" s="21" customFormat="1" ht="14.4" customHeight="1" x14ac:dyDescent="0.3">
      <c r="A44" s="187"/>
      <c r="B44" s="188"/>
      <c r="C44" s="18" t="s">
        <v>22</v>
      </c>
      <c r="D44" s="19">
        <f t="shared" ref="D44:E44" si="8">D50+D56</f>
        <v>527.5</v>
      </c>
      <c r="E44" s="19">
        <f t="shared" si="8"/>
        <v>527.5</v>
      </c>
      <c r="F44" s="20"/>
      <c r="I44" s="130"/>
    </row>
    <row r="45" spans="1:9" s="21" customFormat="1" ht="14.4" x14ac:dyDescent="0.3">
      <c r="A45" s="187"/>
      <c r="B45" s="188"/>
      <c r="C45" s="22" t="s">
        <v>23</v>
      </c>
      <c r="D45" s="19">
        <f t="shared" ref="D45:E45" si="9">D51+D57</f>
        <v>40</v>
      </c>
      <c r="E45" s="19">
        <f t="shared" si="9"/>
        <v>40</v>
      </c>
      <c r="F45" s="20"/>
      <c r="I45" s="124"/>
    </row>
    <row r="46" spans="1:9" s="21" customFormat="1" ht="14.4" x14ac:dyDescent="0.3">
      <c r="A46" s="187"/>
      <c r="B46" s="188"/>
      <c r="C46" s="22" t="s">
        <v>24</v>
      </c>
      <c r="D46" s="19">
        <f t="shared" ref="D46:E46" si="10">D52+D58</f>
        <v>0</v>
      </c>
      <c r="E46" s="19">
        <f t="shared" si="10"/>
        <v>0</v>
      </c>
      <c r="F46" s="20"/>
      <c r="I46" s="124"/>
    </row>
    <row r="47" spans="1:9" s="21" customFormat="1" ht="14.4" customHeight="1" x14ac:dyDescent="0.3">
      <c r="A47" s="187"/>
      <c r="B47" s="188"/>
      <c r="C47" s="22" t="s">
        <v>25</v>
      </c>
      <c r="D47" s="19">
        <f>D53+D59</f>
        <v>0</v>
      </c>
      <c r="E47" s="19">
        <f>E53+E59</f>
        <v>0</v>
      </c>
      <c r="F47" s="20"/>
      <c r="I47" s="20"/>
    </row>
    <row r="48" spans="1:9" s="109" customFormat="1" x14ac:dyDescent="0.25">
      <c r="A48" s="189">
        <v>8</v>
      </c>
      <c r="B48" s="209" t="s">
        <v>62</v>
      </c>
      <c r="C48" s="104" t="s">
        <v>9</v>
      </c>
      <c r="D48" s="134">
        <f>SUM(D49:D53)</f>
        <v>567.5</v>
      </c>
      <c r="E48" s="134">
        <f>SUM(E49:E53)</f>
        <v>567.5</v>
      </c>
      <c r="F48" s="132"/>
      <c r="I48" s="132"/>
    </row>
    <row r="49" spans="1:9" s="109" customFormat="1" x14ac:dyDescent="0.25">
      <c r="A49" s="189"/>
      <c r="B49" s="210"/>
      <c r="C49" s="104" t="s">
        <v>21</v>
      </c>
      <c r="D49" s="134">
        <f>'приложение 8'!F28</f>
        <v>0</v>
      </c>
      <c r="E49" s="134">
        <f>'приложение 8'!G28</f>
        <v>0</v>
      </c>
      <c r="F49" s="132"/>
      <c r="I49" s="132"/>
    </row>
    <row r="50" spans="1:9" s="109" customFormat="1" x14ac:dyDescent="0.25">
      <c r="A50" s="189"/>
      <c r="B50" s="210"/>
      <c r="C50" s="104" t="s">
        <v>22</v>
      </c>
      <c r="D50" s="134">
        <f>'приложение 8'!F29</f>
        <v>527.5</v>
      </c>
      <c r="E50" s="134">
        <f>'приложение 8'!G29</f>
        <v>527.5</v>
      </c>
      <c r="F50" s="132"/>
      <c r="I50" s="132"/>
    </row>
    <row r="51" spans="1:9" s="109" customFormat="1" x14ac:dyDescent="0.25">
      <c r="A51" s="189"/>
      <c r="B51" s="210"/>
      <c r="C51" s="133" t="s">
        <v>23</v>
      </c>
      <c r="D51" s="134">
        <f>'Приложение 7'!G19</f>
        <v>40</v>
      </c>
      <c r="E51" s="134">
        <f>'Приложение 7'!H19</f>
        <v>40</v>
      </c>
      <c r="F51" s="132"/>
      <c r="I51" s="132"/>
    </row>
    <row r="52" spans="1:9" s="109" customFormat="1" x14ac:dyDescent="0.25">
      <c r="A52" s="189"/>
      <c r="B52" s="210"/>
      <c r="C52" s="133" t="s">
        <v>24</v>
      </c>
      <c r="D52" s="134"/>
      <c r="E52" s="134"/>
      <c r="F52" s="132"/>
      <c r="I52" s="132"/>
    </row>
    <row r="53" spans="1:9" s="109" customFormat="1" x14ac:dyDescent="0.25">
      <c r="A53" s="189"/>
      <c r="B53" s="211"/>
      <c r="C53" s="133" t="s">
        <v>25</v>
      </c>
      <c r="D53" s="134"/>
      <c r="E53" s="134"/>
      <c r="F53" s="132"/>
      <c r="I53" s="132"/>
    </row>
    <row r="54" spans="1:9" s="109" customFormat="1" ht="18.600000000000001" hidden="1" customHeight="1" x14ac:dyDescent="0.25">
      <c r="A54" s="199">
        <v>9</v>
      </c>
      <c r="B54" s="209" t="s">
        <v>76</v>
      </c>
      <c r="C54" s="104" t="s">
        <v>9</v>
      </c>
      <c r="D54" s="134">
        <f>SUM(D55:D59)</f>
        <v>0</v>
      </c>
      <c r="E54" s="134">
        <f>SUM(E55:E59)</f>
        <v>0</v>
      </c>
      <c r="F54" s="132"/>
      <c r="I54" s="132"/>
    </row>
    <row r="55" spans="1:9" s="109" customFormat="1" ht="18.600000000000001" hidden="1" customHeight="1" x14ac:dyDescent="0.25">
      <c r="A55" s="200"/>
      <c r="B55" s="210"/>
      <c r="C55" s="104" t="s">
        <v>21</v>
      </c>
      <c r="D55" s="134">
        <f>'приложение 8'!F31</f>
        <v>0</v>
      </c>
      <c r="E55" s="134">
        <f>'приложение 8'!G31</f>
        <v>0</v>
      </c>
      <c r="F55" s="132"/>
      <c r="I55" s="132"/>
    </row>
    <row r="56" spans="1:9" s="109" customFormat="1" ht="18.600000000000001" hidden="1" customHeight="1" x14ac:dyDescent="0.25">
      <c r="A56" s="200"/>
      <c r="B56" s="210"/>
      <c r="C56" s="104" t="s">
        <v>22</v>
      </c>
      <c r="D56" s="134">
        <f>'приложение 8'!F32</f>
        <v>0</v>
      </c>
      <c r="E56" s="134">
        <f>'приложение 8'!G32</f>
        <v>0</v>
      </c>
      <c r="F56" s="132"/>
      <c r="I56" s="132"/>
    </row>
    <row r="57" spans="1:9" s="109" customFormat="1" ht="18.600000000000001" hidden="1" customHeight="1" x14ac:dyDescent="0.25">
      <c r="A57" s="200"/>
      <c r="B57" s="210"/>
      <c r="C57" s="133" t="s">
        <v>23</v>
      </c>
      <c r="D57" s="134">
        <f>'Приложение 7'!G20</f>
        <v>0</v>
      </c>
      <c r="E57" s="134">
        <f>'Приложение 7'!H20</f>
        <v>0</v>
      </c>
      <c r="F57" s="132"/>
      <c r="I57" s="132"/>
    </row>
    <row r="58" spans="1:9" s="109" customFormat="1" ht="18.600000000000001" hidden="1" customHeight="1" x14ac:dyDescent="0.25">
      <c r="A58" s="200"/>
      <c r="B58" s="210"/>
      <c r="C58" s="133" t="s">
        <v>24</v>
      </c>
      <c r="D58" s="134"/>
      <c r="E58" s="134"/>
      <c r="F58" s="132"/>
      <c r="I58" s="132"/>
    </row>
    <row r="59" spans="1:9" s="109" customFormat="1" ht="18.600000000000001" hidden="1" customHeight="1" x14ac:dyDescent="0.25">
      <c r="A59" s="201"/>
      <c r="B59" s="211"/>
      <c r="C59" s="133" t="s">
        <v>25</v>
      </c>
      <c r="D59" s="134"/>
      <c r="E59" s="134"/>
      <c r="F59" s="132"/>
      <c r="I59" s="132"/>
    </row>
    <row r="60" spans="1:9" s="21" customFormat="1" ht="14.4" x14ac:dyDescent="0.3">
      <c r="A60" s="187">
        <v>12</v>
      </c>
      <c r="B60" s="197" t="s">
        <v>124</v>
      </c>
      <c r="C60" s="18" t="s">
        <v>9</v>
      </c>
      <c r="D60" s="19">
        <f>D66</f>
        <v>64055.3</v>
      </c>
      <c r="E60" s="19">
        <f>E66</f>
        <v>64055.3</v>
      </c>
      <c r="F60" s="20"/>
      <c r="I60" s="20"/>
    </row>
    <row r="61" spans="1:9" s="21" customFormat="1" ht="14.4" x14ac:dyDescent="0.3">
      <c r="A61" s="187"/>
      <c r="B61" s="197"/>
      <c r="C61" s="18" t="s">
        <v>21</v>
      </c>
      <c r="D61" s="19">
        <f t="shared" ref="D61:E61" si="11">D67</f>
        <v>0</v>
      </c>
      <c r="E61" s="19">
        <f t="shared" si="11"/>
        <v>0</v>
      </c>
      <c r="F61" s="20"/>
      <c r="I61" s="20"/>
    </row>
    <row r="62" spans="1:9" s="21" customFormat="1" ht="14.4" x14ac:dyDescent="0.3">
      <c r="A62" s="187"/>
      <c r="B62" s="197"/>
      <c r="C62" s="18" t="s">
        <v>22</v>
      </c>
      <c r="D62" s="19">
        <f t="shared" ref="D62:E62" si="12">D68</f>
        <v>8218.7000000000007</v>
      </c>
      <c r="E62" s="19">
        <f t="shared" si="12"/>
        <v>8218.7000000000007</v>
      </c>
      <c r="F62" s="20"/>
      <c r="I62" s="20"/>
    </row>
    <row r="63" spans="1:9" s="21" customFormat="1" ht="14.4" x14ac:dyDescent="0.3">
      <c r="A63" s="187"/>
      <c r="B63" s="197"/>
      <c r="C63" s="22" t="s">
        <v>23</v>
      </c>
      <c r="D63" s="19">
        <f t="shared" ref="D63:E63" si="13">D69</f>
        <v>55836.6</v>
      </c>
      <c r="E63" s="19">
        <f t="shared" si="13"/>
        <v>55836.6</v>
      </c>
      <c r="F63" s="20"/>
      <c r="I63" s="20"/>
    </row>
    <row r="64" spans="1:9" s="21" customFormat="1" ht="14.4" x14ac:dyDescent="0.3">
      <c r="A64" s="187"/>
      <c r="B64" s="197"/>
      <c r="C64" s="22" t="s">
        <v>24</v>
      </c>
      <c r="D64" s="19">
        <f t="shared" ref="D64:E64" si="14">D70</f>
        <v>0</v>
      </c>
      <c r="E64" s="19">
        <f t="shared" si="14"/>
        <v>0</v>
      </c>
      <c r="F64" s="20"/>
      <c r="I64" s="20"/>
    </row>
    <row r="65" spans="1:9" s="21" customFormat="1" ht="14.4" x14ac:dyDescent="0.3">
      <c r="A65" s="187"/>
      <c r="B65" s="197"/>
      <c r="C65" s="22" t="s">
        <v>25</v>
      </c>
      <c r="D65" s="19">
        <f t="shared" ref="D65:E65" si="15">D71</f>
        <v>0</v>
      </c>
      <c r="E65" s="19">
        <f t="shared" si="15"/>
        <v>0</v>
      </c>
      <c r="F65" s="20"/>
      <c r="I65" s="20"/>
    </row>
    <row r="66" spans="1:9" s="109" customFormat="1" x14ac:dyDescent="0.25">
      <c r="A66" s="189">
        <v>13</v>
      </c>
      <c r="B66" s="196" t="s">
        <v>29</v>
      </c>
      <c r="C66" s="104" t="s">
        <v>9</v>
      </c>
      <c r="D66" s="134">
        <f>SUM(D67:D71)</f>
        <v>64055.3</v>
      </c>
      <c r="E66" s="134">
        <f>SUM(E67:E71)</f>
        <v>64055.3</v>
      </c>
      <c r="F66" s="132"/>
      <c r="I66" s="132"/>
    </row>
    <row r="67" spans="1:9" s="109" customFormat="1" x14ac:dyDescent="0.25">
      <c r="A67" s="189"/>
      <c r="B67" s="196"/>
      <c r="C67" s="104" t="s">
        <v>21</v>
      </c>
      <c r="D67" s="134">
        <f>'приложение 8'!F37</f>
        <v>0</v>
      </c>
      <c r="E67" s="134">
        <f>'приложение 8'!G37</f>
        <v>0</v>
      </c>
      <c r="F67" s="132"/>
      <c r="I67" s="132"/>
    </row>
    <row r="68" spans="1:9" s="109" customFormat="1" x14ac:dyDescent="0.25">
      <c r="A68" s="189"/>
      <c r="B68" s="196"/>
      <c r="C68" s="104" t="s">
        <v>22</v>
      </c>
      <c r="D68" s="134">
        <f>'приложение 8'!F38</f>
        <v>8218.7000000000007</v>
      </c>
      <c r="E68" s="134">
        <f>'приложение 8'!G38</f>
        <v>8218.7000000000007</v>
      </c>
      <c r="F68" s="132"/>
      <c r="I68" s="132"/>
    </row>
    <row r="69" spans="1:9" s="109" customFormat="1" x14ac:dyDescent="0.25">
      <c r="A69" s="189"/>
      <c r="B69" s="196"/>
      <c r="C69" s="133" t="s">
        <v>23</v>
      </c>
      <c r="D69" s="134">
        <f>'Приложение 7'!G22</f>
        <v>55836.6</v>
      </c>
      <c r="E69" s="134">
        <f>'Приложение 7'!H22</f>
        <v>55836.6</v>
      </c>
      <c r="F69" s="132"/>
      <c r="I69" s="132"/>
    </row>
    <row r="70" spans="1:9" s="109" customFormat="1" x14ac:dyDescent="0.25">
      <c r="A70" s="189"/>
      <c r="B70" s="196"/>
      <c r="C70" s="133" t="s">
        <v>24</v>
      </c>
      <c r="D70" s="134"/>
      <c r="E70" s="134"/>
      <c r="F70" s="132"/>
      <c r="I70" s="132"/>
    </row>
    <row r="71" spans="1:9" s="109" customFormat="1" x14ac:dyDescent="0.25">
      <c r="A71" s="189"/>
      <c r="B71" s="196"/>
      <c r="C71" s="133" t="s">
        <v>25</v>
      </c>
      <c r="D71" s="131"/>
      <c r="E71" s="131"/>
      <c r="F71" s="132"/>
      <c r="I71" s="132"/>
    </row>
    <row r="72" spans="1:9" s="21" customFormat="1" ht="14.4" x14ac:dyDescent="0.3">
      <c r="A72" s="187">
        <v>14</v>
      </c>
      <c r="B72" s="197" t="s">
        <v>120</v>
      </c>
      <c r="C72" s="18" t="s">
        <v>9</v>
      </c>
      <c r="D72" s="30">
        <f>D78</f>
        <v>2949.9</v>
      </c>
      <c r="E72" s="30">
        <f>E78</f>
        <v>2947.1</v>
      </c>
      <c r="I72" s="20"/>
    </row>
    <row r="73" spans="1:9" s="21" customFormat="1" ht="14.4" x14ac:dyDescent="0.3">
      <c r="A73" s="187"/>
      <c r="B73" s="197"/>
      <c r="C73" s="18" t="s">
        <v>21</v>
      </c>
      <c r="D73" s="30">
        <f t="shared" ref="D73:E73" si="16">D79</f>
        <v>0</v>
      </c>
      <c r="E73" s="30">
        <f t="shared" si="16"/>
        <v>0</v>
      </c>
      <c r="I73" s="20"/>
    </row>
    <row r="74" spans="1:9" s="21" customFormat="1" ht="14.4" x14ac:dyDescent="0.3">
      <c r="A74" s="187"/>
      <c r="B74" s="197"/>
      <c r="C74" s="18" t="s">
        <v>22</v>
      </c>
      <c r="D74" s="30">
        <f t="shared" ref="D74:E74" si="17">D80</f>
        <v>2949.9</v>
      </c>
      <c r="E74" s="30">
        <f t="shared" si="17"/>
        <v>2947.1</v>
      </c>
      <c r="I74" s="20"/>
    </row>
    <row r="75" spans="1:9" s="21" customFormat="1" ht="14.4" x14ac:dyDescent="0.3">
      <c r="A75" s="187"/>
      <c r="B75" s="197"/>
      <c r="C75" s="22" t="s">
        <v>23</v>
      </c>
      <c r="D75" s="30">
        <f t="shared" ref="D75:E75" si="18">D81</f>
        <v>0</v>
      </c>
      <c r="E75" s="30">
        <f t="shared" si="18"/>
        <v>0</v>
      </c>
      <c r="I75" s="20"/>
    </row>
    <row r="76" spans="1:9" s="21" customFormat="1" ht="14.4" x14ac:dyDescent="0.3">
      <c r="A76" s="187"/>
      <c r="B76" s="197"/>
      <c r="C76" s="22" t="s">
        <v>24</v>
      </c>
      <c r="D76" s="30">
        <f t="shared" ref="D76:E76" si="19">D82</f>
        <v>0</v>
      </c>
      <c r="E76" s="30">
        <f t="shared" si="19"/>
        <v>0</v>
      </c>
      <c r="I76" s="20"/>
    </row>
    <row r="77" spans="1:9" s="21" customFormat="1" ht="14.4" x14ac:dyDescent="0.3">
      <c r="A77" s="187"/>
      <c r="B77" s="197"/>
      <c r="C77" s="22" t="s">
        <v>25</v>
      </c>
      <c r="D77" s="30">
        <f t="shared" ref="D77:E77" si="20">D83</f>
        <v>0</v>
      </c>
      <c r="E77" s="30">
        <f t="shared" si="20"/>
        <v>0</v>
      </c>
      <c r="I77" s="20"/>
    </row>
    <row r="78" spans="1:9" s="109" customFormat="1" x14ac:dyDescent="0.25">
      <c r="A78" s="189">
        <v>15</v>
      </c>
      <c r="B78" s="196" t="s">
        <v>63</v>
      </c>
      <c r="C78" s="104" t="s">
        <v>9</v>
      </c>
      <c r="D78" s="131">
        <f>SUM(D79:D83)</f>
        <v>2949.9</v>
      </c>
      <c r="E78" s="131">
        <f>SUM(E79:E83)</f>
        <v>2947.1</v>
      </c>
      <c r="I78" s="132"/>
    </row>
    <row r="79" spans="1:9" s="109" customFormat="1" x14ac:dyDescent="0.25">
      <c r="A79" s="189"/>
      <c r="B79" s="196"/>
      <c r="C79" s="104" t="s">
        <v>21</v>
      </c>
      <c r="D79" s="131">
        <f>'приложение 8'!F43</f>
        <v>0</v>
      </c>
      <c r="E79" s="131">
        <f>'приложение 8'!G43</f>
        <v>0</v>
      </c>
      <c r="I79" s="132"/>
    </row>
    <row r="80" spans="1:9" s="109" customFormat="1" x14ac:dyDescent="0.25">
      <c r="A80" s="189"/>
      <c r="B80" s="196"/>
      <c r="C80" s="104" t="s">
        <v>22</v>
      </c>
      <c r="D80" s="131">
        <f>'приложение 8'!F44</f>
        <v>2949.9</v>
      </c>
      <c r="E80" s="131">
        <f>'приложение 8'!G44</f>
        <v>2947.1</v>
      </c>
      <c r="I80" s="132"/>
    </row>
    <row r="81" spans="1:9" s="109" customFormat="1" x14ac:dyDescent="0.25">
      <c r="A81" s="189"/>
      <c r="B81" s="196"/>
      <c r="C81" s="133" t="s">
        <v>23</v>
      </c>
      <c r="D81" s="131">
        <f>'Приложение 7'!G24</f>
        <v>0</v>
      </c>
      <c r="E81" s="131">
        <f>'Приложение 7'!H24</f>
        <v>0</v>
      </c>
      <c r="I81" s="132"/>
    </row>
    <row r="82" spans="1:9" s="109" customFormat="1" x14ac:dyDescent="0.25">
      <c r="A82" s="189"/>
      <c r="B82" s="196"/>
      <c r="C82" s="133" t="s">
        <v>24</v>
      </c>
      <c r="D82" s="131"/>
      <c r="E82" s="131"/>
      <c r="I82" s="132"/>
    </row>
    <row r="83" spans="1:9" s="109" customFormat="1" x14ac:dyDescent="0.25">
      <c r="A83" s="189"/>
      <c r="B83" s="196"/>
      <c r="C83" s="133" t="s">
        <v>25</v>
      </c>
      <c r="D83" s="131"/>
      <c r="E83" s="131"/>
      <c r="I83" s="132"/>
    </row>
  </sheetData>
  <mergeCells count="32">
    <mergeCell ref="A48:A53"/>
    <mergeCell ref="B48:B53"/>
    <mergeCell ref="A78:A83"/>
    <mergeCell ref="B78:B83"/>
    <mergeCell ref="A60:A65"/>
    <mergeCell ref="B60:B65"/>
    <mergeCell ref="A66:A71"/>
    <mergeCell ref="B66:B71"/>
    <mergeCell ref="B72:B77"/>
    <mergeCell ref="A72:A77"/>
    <mergeCell ref="B54:B59"/>
    <mergeCell ref="A54:A59"/>
    <mergeCell ref="A24:A29"/>
    <mergeCell ref="B24:B29"/>
    <mergeCell ref="A30:A35"/>
    <mergeCell ref="B30:B35"/>
    <mergeCell ref="A42:A47"/>
    <mergeCell ref="B42:B47"/>
    <mergeCell ref="A36:A41"/>
    <mergeCell ref="B36:B41"/>
    <mergeCell ref="A6:A11"/>
    <mergeCell ref="B6:B11"/>
    <mergeCell ref="A12:A17"/>
    <mergeCell ref="B12:B17"/>
    <mergeCell ref="A18:A23"/>
    <mergeCell ref="B18:B23"/>
    <mergeCell ref="A1:E1"/>
    <mergeCell ref="A2:E2"/>
    <mergeCell ref="A3:A4"/>
    <mergeCell ref="B3:B4"/>
    <mergeCell ref="C3:C4"/>
    <mergeCell ref="D3:E3"/>
  </mergeCells>
  <pageMargins left="0.70866141732283472" right="0.70866141732283472" top="0.74803149606299213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topLeftCell="A18" workbookViewId="0">
      <selection activeCell="F22" sqref="F22"/>
    </sheetView>
  </sheetViews>
  <sheetFormatPr defaultRowHeight="13.2" x14ac:dyDescent="0.25"/>
  <cols>
    <col min="1" max="1" width="3.33203125" style="147" bestFit="1" customWidth="1"/>
    <col min="2" max="2" width="43.109375" style="147" customWidth="1"/>
    <col min="3" max="3" width="16.88671875" style="147" customWidth="1"/>
    <col min="4" max="4" width="11.109375" style="147" customWidth="1"/>
    <col min="5" max="5" width="17.88671875" style="147" customWidth="1"/>
    <col min="6" max="7" width="12.109375" style="147" customWidth="1"/>
    <col min="8" max="8" width="22.6640625" style="147" customWidth="1"/>
    <col min="9" max="16384" width="8.88671875" style="147"/>
  </cols>
  <sheetData>
    <row r="1" spans="1:8" x14ac:dyDescent="0.25">
      <c r="A1" s="213" t="s">
        <v>108</v>
      </c>
      <c r="B1" s="214"/>
      <c r="C1" s="214"/>
      <c r="D1" s="214"/>
      <c r="E1" s="214"/>
      <c r="F1" s="214"/>
      <c r="G1" s="214"/>
      <c r="H1" s="214"/>
    </row>
    <row r="2" spans="1:8" x14ac:dyDescent="0.25">
      <c r="A2" s="215" t="s">
        <v>127</v>
      </c>
      <c r="B2" s="216"/>
      <c r="C2" s="216"/>
      <c r="D2" s="216"/>
      <c r="E2" s="216"/>
      <c r="F2" s="216"/>
      <c r="G2" s="216"/>
      <c r="H2" s="216"/>
    </row>
    <row r="3" spans="1:8" ht="15.6" x14ac:dyDescent="0.25">
      <c r="A3" s="217" t="s">
        <v>81</v>
      </c>
      <c r="B3" s="218"/>
      <c r="C3" s="218"/>
      <c r="D3" s="218"/>
      <c r="E3" s="218"/>
      <c r="F3" s="218"/>
      <c r="G3" s="218"/>
      <c r="H3" s="218"/>
    </row>
    <row r="4" spans="1:8" x14ac:dyDescent="0.25">
      <c r="A4" s="212" t="s">
        <v>17</v>
      </c>
      <c r="B4" s="212" t="s">
        <v>82</v>
      </c>
      <c r="C4" s="212" t="s">
        <v>2</v>
      </c>
      <c r="D4" s="212" t="s">
        <v>83</v>
      </c>
      <c r="E4" s="212" t="s">
        <v>84</v>
      </c>
      <c r="F4" s="212"/>
      <c r="G4" s="212"/>
      <c r="H4" s="212" t="s">
        <v>85</v>
      </c>
    </row>
    <row r="5" spans="1:8" ht="34.200000000000003" customHeight="1" x14ac:dyDescent="0.25">
      <c r="A5" s="212"/>
      <c r="B5" s="212"/>
      <c r="C5" s="212"/>
      <c r="D5" s="212"/>
      <c r="E5" s="212" t="s">
        <v>86</v>
      </c>
      <c r="F5" s="212" t="s">
        <v>128</v>
      </c>
      <c r="G5" s="212"/>
      <c r="H5" s="212"/>
    </row>
    <row r="6" spans="1:8" ht="34.200000000000003" customHeight="1" x14ac:dyDescent="0.25">
      <c r="A6" s="212"/>
      <c r="B6" s="212"/>
      <c r="C6" s="212"/>
      <c r="D6" s="212"/>
      <c r="E6" s="212"/>
      <c r="F6" s="145" t="s">
        <v>87</v>
      </c>
      <c r="G6" s="145" t="s">
        <v>77</v>
      </c>
      <c r="H6" s="212"/>
    </row>
    <row r="7" spans="1:8" x14ac:dyDescent="0.25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</row>
    <row r="8" spans="1:8" s="148" customFormat="1" ht="39.6" x14ac:dyDescent="0.3">
      <c r="A8" s="149">
        <v>1</v>
      </c>
      <c r="B8" s="150" t="s">
        <v>88</v>
      </c>
      <c r="C8" s="152" t="s">
        <v>57</v>
      </c>
      <c r="D8" s="151" t="s">
        <v>101</v>
      </c>
      <c r="E8" s="149">
        <v>110</v>
      </c>
      <c r="F8" s="149">
        <v>100</v>
      </c>
      <c r="G8" s="149">
        <v>100.3</v>
      </c>
      <c r="H8" s="150" t="s">
        <v>114</v>
      </c>
    </row>
    <row r="9" spans="1:8" s="148" customFormat="1" ht="36" x14ac:dyDescent="0.3">
      <c r="A9" s="149">
        <f>A8+1</f>
        <v>2</v>
      </c>
      <c r="B9" s="150" t="s">
        <v>89</v>
      </c>
      <c r="C9" s="152" t="s">
        <v>57</v>
      </c>
      <c r="D9" s="151" t="s">
        <v>101</v>
      </c>
      <c r="E9" s="149">
        <v>119</v>
      </c>
      <c r="F9" s="149">
        <v>110</v>
      </c>
      <c r="G9" s="149">
        <v>114.1</v>
      </c>
      <c r="H9" s="150" t="s">
        <v>114</v>
      </c>
    </row>
    <row r="10" spans="1:8" s="148" customFormat="1" ht="39.6" x14ac:dyDescent="0.3">
      <c r="A10" s="149">
        <f t="shared" ref="A10:A22" si="0">A9+1</f>
        <v>3</v>
      </c>
      <c r="B10" s="150" t="s">
        <v>109</v>
      </c>
      <c r="C10" s="152" t="s">
        <v>57</v>
      </c>
      <c r="D10" s="151" t="s">
        <v>101</v>
      </c>
      <c r="E10" s="149">
        <v>132</v>
      </c>
      <c r="F10" s="149">
        <v>105</v>
      </c>
      <c r="G10" s="149">
        <v>116.9</v>
      </c>
      <c r="H10" s="150" t="s">
        <v>114</v>
      </c>
    </row>
    <row r="11" spans="1:8" s="148" customFormat="1" ht="52.8" x14ac:dyDescent="0.3">
      <c r="A11" s="149">
        <f t="shared" si="0"/>
        <v>4</v>
      </c>
      <c r="B11" s="150" t="s">
        <v>90</v>
      </c>
      <c r="C11" s="152" t="s">
        <v>57</v>
      </c>
      <c r="D11" s="151" t="s">
        <v>101</v>
      </c>
      <c r="E11" s="149">
        <v>120</v>
      </c>
      <c r="F11" s="149">
        <v>105</v>
      </c>
      <c r="G11" s="149">
        <v>122</v>
      </c>
      <c r="H11" s="150" t="s">
        <v>114</v>
      </c>
    </row>
    <row r="12" spans="1:8" s="148" customFormat="1" ht="66" x14ac:dyDescent="0.3">
      <c r="A12" s="149">
        <f t="shared" si="0"/>
        <v>5</v>
      </c>
      <c r="B12" s="150" t="s">
        <v>91</v>
      </c>
      <c r="C12" s="152" t="s">
        <v>57</v>
      </c>
      <c r="D12" s="151" t="s">
        <v>102</v>
      </c>
      <c r="E12" s="149">
        <v>12</v>
      </c>
      <c r="F12" s="149">
        <v>12</v>
      </c>
      <c r="G12" s="149">
        <v>12</v>
      </c>
      <c r="H12" s="150" t="s">
        <v>114</v>
      </c>
    </row>
    <row r="13" spans="1:8" s="148" customFormat="1" ht="66" x14ac:dyDescent="0.3">
      <c r="A13" s="149">
        <f t="shared" si="0"/>
        <v>6</v>
      </c>
      <c r="B13" s="150" t="s">
        <v>92</v>
      </c>
      <c r="C13" s="152" t="s">
        <v>57</v>
      </c>
      <c r="D13" s="151" t="s">
        <v>103</v>
      </c>
      <c r="E13" s="149">
        <v>9500</v>
      </c>
      <c r="F13" s="149">
        <v>8700</v>
      </c>
      <c r="G13" s="149">
        <v>9820</v>
      </c>
      <c r="H13" s="150" t="s">
        <v>114</v>
      </c>
    </row>
    <row r="14" spans="1:8" s="148" customFormat="1" ht="66" x14ac:dyDescent="0.3">
      <c r="A14" s="149">
        <f t="shared" si="0"/>
        <v>7</v>
      </c>
      <c r="B14" s="150" t="s">
        <v>93</v>
      </c>
      <c r="C14" s="152" t="s">
        <v>57</v>
      </c>
      <c r="D14" s="151" t="s">
        <v>102</v>
      </c>
      <c r="E14" s="149">
        <v>417</v>
      </c>
      <c r="F14" s="149">
        <v>380</v>
      </c>
      <c r="G14" s="149">
        <v>343</v>
      </c>
      <c r="H14" s="150" t="s">
        <v>129</v>
      </c>
    </row>
    <row r="15" spans="1:8" s="148" customFormat="1" ht="66" x14ac:dyDescent="0.3">
      <c r="A15" s="149">
        <f t="shared" si="0"/>
        <v>8</v>
      </c>
      <c r="B15" s="150" t="s">
        <v>94</v>
      </c>
      <c r="C15" s="152" t="s">
        <v>105</v>
      </c>
      <c r="D15" s="151" t="s">
        <v>103</v>
      </c>
      <c r="E15" s="149">
        <v>141</v>
      </c>
      <c r="F15" s="149">
        <v>110</v>
      </c>
      <c r="G15" s="149">
        <v>145</v>
      </c>
      <c r="H15" s="150" t="s">
        <v>114</v>
      </c>
    </row>
    <row r="16" spans="1:8" s="148" customFormat="1" ht="66" x14ac:dyDescent="0.3">
      <c r="A16" s="149">
        <f t="shared" si="0"/>
        <v>9</v>
      </c>
      <c r="B16" s="150" t="s">
        <v>95</v>
      </c>
      <c r="C16" s="152" t="s">
        <v>57</v>
      </c>
      <c r="D16" s="151" t="s">
        <v>104</v>
      </c>
      <c r="E16" s="149">
        <v>35852</v>
      </c>
      <c r="F16" s="149">
        <v>28000</v>
      </c>
      <c r="G16" s="149">
        <v>32876</v>
      </c>
      <c r="H16" s="150" t="s">
        <v>114</v>
      </c>
    </row>
    <row r="17" spans="1:8" s="148" customFormat="1" ht="52.8" x14ac:dyDescent="0.3">
      <c r="A17" s="149">
        <f t="shared" si="0"/>
        <v>10</v>
      </c>
      <c r="B17" s="150" t="s">
        <v>96</v>
      </c>
      <c r="C17" s="153" t="s">
        <v>11</v>
      </c>
      <c r="D17" s="151" t="s">
        <v>101</v>
      </c>
      <c r="E17" s="149">
        <v>55</v>
      </c>
      <c r="F17" s="149">
        <v>55</v>
      </c>
      <c r="G17" s="149">
        <v>55</v>
      </c>
      <c r="H17" s="150" t="s">
        <v>114</v>
      </c>
    </row>
    <row r="18" spans="1:8" s="148" customFormat="1" ht="52.8" x14ac:dyDescent="0.3">
      <c r="A18" s="149">
        <f t="shared" si="0"/>
        <v>11</v>
      </c>
      <c r="B18" s="150" t="s">
        <v>97</v>
      </c>
      <c r="C18" s="152" t="s">
        <v>57</v>
      </c>
      <c r="D18" s="151" t="s">
        <v>102</v>
      </c>
      <c r="E18" s="149">
        <v>9</v>
      </c>
      <c r="F18" s="149">
        <v>3</v>
      </c>
      <c r="G18" s="149">
        <v>9</v>
      </c>
      <c r="H18" s="150" t="s">
        <v>114</v>
      </c>
    </row>
    <row r="19" spans="1:8" s="148" customFormat="1" ht="52.8" x14ac:dyDescent="0.3">
      <c r="A19" s="149">
        <f t="shared" si="0"/>
        <v>12</v>
      </c>
      <c r="B19" s="150" t="s">
        <v>98</v>
      </c>
      <c r="C19" s="152" t="s">
        <v>57</v>
      </c>
      <c r="D19" s="151" t="s">
        <v>102</v>
      </c>
      <c r="E19" s="149">
        <v>9</v>
      </c>
      <c r="F19" s="149">
        <v>0</v>
      </c>
      <c r="G19" s="149">
        <v>0</v>
      </c>
      <c r="H19" s="150" t="s">
        <v>130</v>
      </c>
    </row>
    <row r="20" spans="1:8" s="148" customFormat="1" ht="39.6" x14ac:dyDescent="0.3">
      <c r="A20" s="149">
        <f t="shared" si="0"/>
        <v>13</v>
      </c>
      <c r="B20" s="150" t="s">
        <v>106</v>
      </c>
      <c r="C20" s="149" t="s">
        <v>11</v>
      </c>
      <c r="D20" s="151" t="s">
        <v>104</v>
      </c>
      <c r="E20" s="149">
        <v>785</v>
      </c>
      <c r="F20" s="149">
        <v>750</v>
      </c>
      <c r="G20" s="149">
        <v>937.2</v>
      </c>
      <c r="H20" s="150" t="s">
        <v>114</v>
      </c>
    </row>
    <row r="21" spans="1:8" s="148" customFormat="1" ht="39.6" x14ac:dyDescent="0.3">
      <c r="A21" s="149">
        <f t="shared" si="0"/>
        <v>14</v>
      </c>
      <c r="B21" s="150" t="s">
        <v>99</v>
      </c>
      <c r="C21" s="152" t="s">
        <v>57</v>
      </c>
      <c r="D21" s="151" t="s">
        <v>107</v>
      </c>
      <c r="E21" s="149">
        <v>15623</v>
      </c>
      <c r="F21" s="149">
        <v>19821</v>
      </c>
      <c r="G21" s="149">
        <v>20517</v>
      </c>
      <c r="H21" s="150" t="s">
        <v>114</v>
      </c>
    </row>
    <row r="22" spans="1:8" s="148" customFormat="1" ht="66" x14ac:dyDescent="0.3">
      <c r="A22" s="149">
        <f t="shared" si="0"/>
        <v>15</v>
      </c>
      <c r="B22" s="150" t="s">
        <v>100</v>
      </c>
      <c r="C22" s="152" t="s">
        <v>57</v>
      </c>
      <c r="D22" s="151" t="s">
        <v>102</v>
      </c>
      <c r="E22" s="149">
        <v>12</v>
      </c>
      <c r="F22" s="149">
        <v>12</v>
      </c>
      <c r="G22" s="149">
        <v>12</v>
      </c>
      <c r="H22" s="150" t="s">
        <v>114</v>
      </c>
    </row>
    <row r="23" spans="1:8" s="148" customFormat="1" x14ac:dyDescent="0.3"/>
    <row r="24" spans="1:8" s="148" customFormat="1" x14ac:dyDescent="0.3"/>
    <row r="25" spans="1:8" s="148" customFormat="1" x14ac:dyDescent="0.3"/>
    <row r="26" spans="1:8" s="148" customFormat="1" x14ac:dyDescent="0.3"/>
    <row r="27" spans="1:8" s="148" customFormat="1" x14ac:dyDescent="0.3"/>
    <row r="28" spans="1:8" s="148" customFormat="1" x14ac:dyDescent="0.3"/>
    <row r="29" spans="1:8" s="148" customFormat="1" x14ac:dyDescent="0.3"/>
    <row r="30" spans="1:8" s="148" customFormat="1" x14ac:dyDescent="0.3"/>
    <row r="31" spans="1:8" s="148" customFormat="1" x14ac:dyDescent="0.3"/>
    <row r="32" spans="1:8" s="148" customFormat="1" x14ac:dyDescent="0.3"/>
    <row r="33" s="148" customFormat="1" x14ac:dyDescent="0.3"/>
    <row r="34" s="148" customFormat="1" x14ac:dyDescent="0.3"/>
    <row r="35" s="148" customFormat="1" x14ac:dyDescent="0.3"/>
    <row r="36" s="148" customFormat="1" x14ac:dyDescent="0.3"/>
    <row r="37" s="148" customFormat="1" x14ac:dyDescent="0.3"/>
    <row r="38" s="148" customFormat="1" x14ac:dyDescent="0.3"/>
    <row r="39" s="148" customFormat="1" x14ac:dyDescent="0.3"/>
    <row r="40" s="148" customFormat="1" x14ac:dyDescent="0.3"/>
    <row r="41" s="148" customFormat="1" x14ac:dyDescent="0.3"/>
    <row r="42" s="148" customFormat="1" x14ac:dyDescent="0.3"/>
    <row r="43" s="148" customFormat="1" x14ac:dyDescent="0.3"/>
    <row r="44" s="148" customFormat="1" x14ac:dyDescent="0.3"/>
    <row r="45" s="148" customFormat="1" x14ac:dyDescent="0.3"/>
    <row r="46" s="148" customFormat="1" x14ac:dyDescent="0.3"/>
    <row r="47" s="148" customFormat="1" x14ac:dyDescent="0.3"/>
    <row r="48" s="148" customFormat="1" x14ac:dyDescent="0.3"/>
    <row r="49" s="148" customFormat="1" x14ac:dyDescent="0.3"/>
    <row r="50" s="148" customFormat="1" x14ac:dyDescent="0.3"/>
    <row r="51" s="148" customFormat="1" x14ac:dyDescent="0.3"/>
    <row r="52" s="148" customFormat="1" x14ac:dyDescent="0.3"/>
    <row r="53" s="148" customFormat="1" x14ac:dyDescent="0.3"/>
    <row r="54" s="148" customFormat="1" x14ac:dyDescent="0.3"/>
    <row r="55" s="148" customFormat="1" x14ac:dyDescent="0.3"/>
    <row r="56" s="148" customFormat="1" x14ac:dyDescent="0.3"/>
    <row r="57" s="148" customFormat="1" x14ac:dyDescent="0.3"/>
    <row r="58" s="148" customFormat="1" x14ac:dyDescent="0.3"/>
    <row r="59" s="148" customFormat="1" x14ac:dyDescent="0.3"/>
    <row r="60" s="148" customFormat="1" x14ac:dyDescent="0.3"/>
    <row r="61" s="148" customFormat="1" x14ac:dyDescent="0.3"/>
    <row r="62" s="148" customFormat="1" x14ac:dyDescent="0.3"/>
    <row r="63" s="148" customFormat="1" x14ac:dyDescent="0.3"/>
    <row r="64" s="148" customFormat="1" x14ac:dyDescent="0.3"/>
    <row r="65" s="148" customFormat="1" x14ac:dyDescent="0.3"/>
    <row r="66" s="148" customFormat="1" x14ac:dyDescent="0.3"/>
    <row r="67" s="148" customFormat="1" x14ac:dyDescent="0.3"/>
    <row r="68" s="148" customFormat="1" x14ac:dyDescent="0.3"/>
    <row r="69" s="148" customFormat="1" x14ac:dyDescent="0.3"/>
    <row r="70" s="148" customFormat="1" x14ac:dyDescent="0.3"/>
    <row r="71" s="148" customFormat="1" x14ac:dyDescent="0.3"/>
    <row r="72" s="148" customFormat="1" x14ac:dyDescent="0.3"/>
    <row r="73" s="148" customFormat="1" x14ac:dyDescent="0.3"/>
    <row r="74" s="148" customFormat="1" x14ac:dyDescent="0.3"/>
    <row r="75" s="148" customFormat="1" x14ac:dyDescent="0.3"/>
    <row r="76" s="148" customFormat="1" x14ac:dyDescent="0.3"/>
    <row r="77" s="148" customFormat="1" x14ac:dyDescent="0.3"/>
    <row r="78" s="148" customFormat="1" x14ac:dyDescent="0.3"/>
    <row r="79" s="148" customFormat="1" x14ac:dyDescent="0.3"/>
    <row r="80" s="148" customFormat="1" x14ac:dyDescent="0.3"/>
    <row r="81" s="148" customFormat="1" x14ac:dyDescent="0.3"/>
    <row r="82" s="148" customFormat="1" x14ac:dyDescent="0.3"/>
    <row r="83" s="148" customFormat="1" x14ac:dyDescent="0.3"/>
    <row r="84" s="148" customFormat="1" x14ac:dyDescent="0.3"/>
    <row r="85" s="148" customFormat="1" x14ac:dyDescent="0.3"/>
    <row r="86" s="148" customFormat="1" x14ac:dyDescent="0.3"/>
    <row r="87" s="148" customFormat="1" x14ac:dyDescent="0.3"/>
    <row r="88" s="148" customFormat="1" x14ac:dyDescent="0.3"/>
    <row r="89" s="148" customFormat="1" x14ac:dyDescent="0.3"/>
    <row r="90" s="148" customFormat="1" x14ac:dyDescent="0.3"/>
    <row r="91" s="148" customFormat="1" x14ac:dyDescent="0.3"/>
    <row r="92" s="148" customFormat="1" x14ac:dyDescent="0.3"/>
    <row r="93" s="148" customFormat="1" x14ac:dyDescent="0.3"/>
    <row r="94" s="148" customFormat="1" x14ac:dyDescent="0.3"/>
    <row r="95" s="148" customFormat="1" x14ac:dyDescent="0.3"/>
    <row r="96" s="148" customFormat="1" x14ac:dyDescent="0.3"/>
    <row r="97" s="148" customFormat="1" x14ac:dyDescent="0.3"/>
    <row r="98" s="148" customFormat="1" x14ac:dyDescent="0.3"/>
  </sheetData>
  <mergeCells count="11">
    <mergeCell ref="H4:H6"/>
    <mergeCell ref="E5:E6"/>
    <mergeCell ref="F5:G5"/>
    <mergeCell ref="A1:H1"/>
    <mergeCell ref="A2:H2"/>
    <mergeCell ref="A3:H3"/>
    <mergeCell ref="A4:A6"/>
    <mergeCell ref="B4:B6"/>
    <mergeCell ref="C4:C6"/>
    <mergeCell ref="D4:D6"/>
    <mergeCell ref="E4:G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2025-03-10T07:35:14Z</dcterms:modified>
</cp:coreProperties>
</file>