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2" hidden="1">'приложение 9'!$C$1:$C$83</definedName>
  </definedNames>
  <calcPr calcId="145621"/>
</workbook>
</file>

<file path=xl/calcChain.xml><?xml version="1.0" encoding="utf-8"?>
<calcChain xmlns="http://schemas.openxmlformats.org/spreadsheetml/2006/main">
  <c r="I22" i="1" l="1"/>
  <c r="H30" i="2"/>
  <c r="H32" i="2"/>
  <c r="H38" i="2"/>
  <c r="D55" i="3"/>
  <c r="E55" i="3"/>
  <c r="E43" i="3" s="1"/>
  <c r="E56" i="3"/>
  <c r="D56" i="3"/>
  <c r="D44" i="3" s="1"/>
  <c r="E57" i="3"/>
  <c r="D57" i="3"/>
  <c r="D43" i="3"/>
  <c r="D46" i="3"/>
  <c r="E46" i="3"/>
  <c r="E47" i="3"/>
  <c r="D47" i="3"/>
  <c r="F25" i="2"/>
  <c r="G25" i="2"/>
  <c r="G26" i="2"/>
  <c r="F26" i="2"/>
  <c r="G30" i="2"/>
  <c r="F30" i="2"/>
  <c r="H17" i="1"/>
  <c r="G17" i="1"/>
  <c r="I20" i="1"/>
  <c r="E54" i="3" l="1"/>
  <c r="D54" i="3"/>
  <c r="D42" i="3" s="1"/>
  <c r="D45" i="3"/>
  <c r="G34" i="2"/>
  <c r="G7" i="2" s="1"/>
  <c r="G35" i="2"/>
  <c r="H35" i="2" s="1"/>
  <c r="F34" i="2"/>
  <c r="F35" i="2"/>
  <c r="G36" i="2"/>
  <c r="F36" i="2"/>
  <c r="F33" i="2" s="1"/>
  <c r="G10" i="2"/>
  <c r="G11" i="2"/>
  <c r="G9" i="2" s="1"/>
  <c r="F11" i="2"/>
  <c r="F10" i="2"/>
  <c r="G12" i="2"/>
  <c r="F12" i="2"/>
  <c r="G15" i="2"/>
  <c r="F15" i="2"/>
  <c r="G18" i="2"/>
  <c r="F18" i="2"/>
  <c r="F8" i="2"/>
  <c r="G27" i="2"/>
  <c r="G24" i="2" s="1"/>
  <c r="F27" i="2"/>
  <c r="F24" i="2" s="1"/>
  <c r="G40" i="2"/>
  <c r="G41" i="2"/>
  <c r="F40" i="2"/>
  <c r="F41" i="2"/>
  <c r="G42" i="2"/>
  <c r="G39" i="2" s="1"/>
  <c r="F42" i="2"/>
  <c r="F39" i="2" s="1"/>
  <c r="G33" i="2" l="1"/>
  <c r="H33" i="2" s="1"/>
  <c r="H36" i="2"/>
  <c r="F9" i="2"/>
  <c r="F7" i="2"/>
  <c r="F6" i="2" s="1"/>
  <c r="G8" i="2"/>
  <c r="G6" i="2" s="1"/>
  <c r="E69" i="3"/>
  <c r="E51" i="3"/>
  <c r="E45" i="3" s="1"/>
  <c r="D51" i="3"/>
  <c r="D69" i="3"/>
  <c r="E39" i="3"/>
  <c r="D39" i="3"/>
  <c r="E33" i="3"/>
  <c r="D33" i="3"/>
  <c r="E27" i="3"/>
  <c r="D27" i="3"/>
  <c r="E21" i="3"/>
  <c r="D21" i="3"/>
  <c r="E81" i="3"/>
  <c r="D81" i="3"/>
  <c r="E79" i="3"/>
  <c r="E80" i="3"/>
  <c r="D80" i="3"/>
  <c r="D79" i="3"/>
  <c r="E67" i="3"/>
  <c r="E68" i="3"/>
  <c r="D68" i="3"/>
  <c r="D67" i="3"/>
  <c r="E49" i="3"/>
  <c r="E50" i="3"/>
  <c r="E44" i="3" s="1"/>
  <c r="D50" i="3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E41" i="2" l="1"/>
  <c r="E40" i="2" s="1"/>
  <c r="E39" i="2" s="1"/>
  <c r="E44" i="2"/>
  <c r="E43" i="2" s="1"/>
  <c r="E42" i="2" s="1"/>
  <c r="H8" i="2"/>
  <c r="H9" i="2"/>
  <c r="H11" i="2"/>
  <c r="H15" i="2"/>
  <c r="H17" i="2"/>
  <c r="H24" i="2"/>
  <c r="H26" i="2"/>
  <c r="H27" i="2"/>
  <c r="H29" i="2"/>
  <c r="H39" i="2"/>
  <c r="H41" i="2"/>
  <c r="H42" i="2"/>
  <c r="H44" i="2"/>
  <c r="H23" i="1"/>
  <c r="G23" i="1"/>
  <c r="G9" i="1" s="1"/>
  <c r="H21" i="1"/>
  <c r="G21" i="1"/>
  <c r="I19" i="1"/>
  <c r="I16" i="1"/>
  <c r="I15" i="1"/>
  <c r="I14" i="1"/>
  <c r="H12" i="1"/>
  <c r="G12" i="1"/>
  <c r="H11" i="1"/>
  <c r="G11" i="1"/>
  <c r="H9" i="1"/>
  <c r="I21" i="1" l="1"/>
  <c r="H7" i="1"/>
  <c r="I12" i="1"/>
  <c r="G8" i="1"/>
  <c r="G10" i="1"/>
  <c r="G7" i="1"/>
  <c r="I17" i="1"/>
  <c r="I11" i="1"/>
  <c r="H8" i="1"/>
  <c r="H10" i="1"/>
  <c r="G6" i="1" l="1"/>
  <c r="I8" i="1"/>
  <c r="I7" i="1"/>
  <c r="I10" i="1"/>
  <c r="H6" i="1"/>
  <c r="D73" i="3"/>
  <c r="E73" i="3"/>
  <c r="D74" i="3"/>
  <c r="E74" i="3"/>
  <c r="D75" i="3"/>
  <c r="E75" i="3"/>
  <c r="D76" i="3"/>
  <c r="E76" i="3"/>
  <c r="D77" i="3"/>
  <c r="E77" i="3"/>
  <c r="E78" i="3"/>
  <c r="E72" i="3" s="1"/>
  <c r="D78" i="3"/>
  <c r="D72" i="3" s="1"/>
  <c r="D13" i="3"/>
  <c r="E13" i="3"/>
  <c r="D14" i="3"/>
  <c r="E14" i="3"/>
  <c r="D15" i="3"/>
  <c r="E15" i="3"/>
  <c r="D16" i="3"/>
  <c r="E16" i="3"/>
  <c r="D17" i="3"/>
  <c r="D11" i="3" s="1"/>
  <c r="E17" i="3"/>
  <c r="D61" i="3"/>
  <c r="E61" i="3"/>
  <c r="D62" i="3"/>
  <c r="E62" i="3"/>
  <c r="D63" i="3"/>
  <c r="E63" i="3"/>
  <c r="D64" i="3"/>
  <c r="E64" i="3"/>
  <c r="D65" i="3"/>
  <c r="E65" i="3"/>
  <c r="E36" i="3"/>
  <c r="D36" i="3"/>
  <c r="E66" i="3"/>
  <c r="E60" i="3" s="1"/>
  <c r="D66" i="3"/>
  <c r="D60" i="3" s="1"/>
  <c r="E48" i="3"/>
  <c r="E42" i="3" s="1"/>
  <c r="D48" i="3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<sst xmlns="http://schemas.openxmlformats.org/spreadsheetml/2006/main" count="366" uniqueCount="97">
  <si>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</si>
  <si>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</si>
  <si>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</si>
  <si>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</si>
  <si>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</si>
  <si>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</si>
  <si>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</si>
  <si>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</si>
  <si>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</si>
  <si>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</si>
  <si>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</si>
  <si>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</si>
  <si>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</si>
  <si>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</si>
  <si>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</si>
  <si>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</si>
  <si>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</si>
  <si>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</si>
  <si>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</si>
  <si>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</si>
  <si>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</si>
  <si>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</si>
  <si>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</si>
  <si>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</si>
  <si>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</si>
  <si>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</si>
  <si>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</si>
  <si>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</si>
  <si>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</si>
  <si>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</si>
  <si>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</si>
  <si>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% 
исполнения</t>
  </si>
  <si>
    <t>Программа "Развитие экономики Грязинского муниципального района Липецкой области на 2020-2024 годы"</t>
  </si>
  <si>
    <t>×</t>
  </si>
  <si>
    <t>03 0 00 00000</t>
  </si>
  <si>
    <t>1.1.</t>
  </si>
  <si>
    <t>03 1 00 00000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</si>
  <si>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</si>
  <si>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</si>
  <si>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</si>
  <si>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</si>
  <si>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</si>
  <si>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</si>
  <si>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</si>
  <si>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</si>
  <si>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</si>
  <si>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</si>
  <si>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</si>
  <si>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"Развитие потребительского рынка Грязинского муниципального района Липецкой области на 2020 – 2024 годы"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</si>
  <si>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</si>
  <si>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</si>
  <si>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</si>
  <si>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</si>
  <si>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</si>
  <si>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</si>
  <si>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</si>
  <si>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</si>
  <si>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</si>
  <si>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</si>
  <si>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</si>
  <si>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</si>
  <si>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</si>
  <si>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Управление экономики, контроля и регулирования закупок</t>
  </si>
  <si>
    <t>Отдел сельского хозяйства</t>
  </si>
  <si>
    <t>Подпрограмма 1 
"Развитие малого и среднего предпринимательства и малых форм хозяйствования Грязинского муниципального района на 2020-2024 годы"</t>
  </si>
  <si>
    <t>Программа 
"Развитие экономики Грязинского муниципального района Липецкой области на 2020-2024 годы"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</si>
  <si>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</si>
  <si>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</si>
  <si>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</si>
  <si>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</si>
  <si>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Подпрограмма 2
"Развитие потребительского рынка Грязинского муниципального района Липецкой области на 2020 – 2024 годы"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</si>
  <si>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</si>
  <si>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</si>
  <si>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</si>
  <si>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</si>
  <si>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</si>
  <si>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</si>
  <si>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</si>
  <si>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</si>
  <si>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702</t>
  </si>
  <si>
    <t>0408</t>
  </si>
  <si>
    <t>0412</t>
  </si>
  <si>
    <t>Годовой  план 2021г.</t>
  </si>
  <si>
    <t>Расходы отчетного периода, (тыс.руб.)</t>
  </si>
  <si>
    <t>1.2.2.</t>
  </si>
  <si>
    <t>03 2 02 00000</t>
  </si>
  <si>
    <t>Основное мероприятие 2 
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</si>
  <si>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Основное мероприятие 2 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</si>
  <si>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Срок подачи заявок на предоставление субсидий потребительским сельхозкооперативам не наступил</t>
  </si>
  <si>
    <t>Срок оканчания подачи заявок на предоставление субсидий по с/х заготовительной и перераб. деятельности не наступил</t>
  </si>
  <si>
    <t>Срок окончания подачи заявок не наступил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</si>
  <si>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1 полугодие 2021 года.</t>
    </r>
  </si>
  <si>
    <t>Факт 1 полугодия</t>
  </si>
  <si>
    <t>*Указывается причина низкого освоения средств местного бюджета при кассовых расходах менее 45% - по итогам 1 полугодия</t>
  </si>
  <si>
    <t>«Развитие экономики Грязинского муниципального района Липецкой области на 2020 – 2024 годы» 
за счет средств иных источников за 1 полугодие 2021 года.</t>
  </si>
  <si>
    <t>факт 1 полугодия</t>
  </si>
  <si>
    <t>«Развитие экономики Грязинского муниципального района Липецкой области на 2020 – 2024 годы» 
за счет средств всех источников за 1 полугодия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</si>
</sst>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3" fontId="19" fillId="0" borderId="1" xfId="2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3" fontId="32" fillId="0" borderId="1" xfId="2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13" sqref="I13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49.8" customHeight="1" x14ac:dyDescent="0.3">
      <c r="A2" s="169" t="s">
        <v>91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4" customFormat="1" ht="28.2" customHeight="1" x14ac:dyDescent="0.25">
      <c r="A3" s="170" t="s">
        <v>17</v>
      </c>
      <c r="B3" s="170" t="s">
        <v>1</v>
      </c>
      <c r="C3" s="170" t="s">
        <v>2</v>
      </c>
      <c r="D3" s="170" t="s">
        <v>3</v>
      </c>
      <c r="E3" s="170"/>
      <c r="F3" s="170"/>
      <c r="G3" s="170" t="s">
        <v>4</v>
      </c>
      <c r="H3" s="170"/>
      <c r="I3" s="170"/>
      <c r="J3" s="171" t="s">
        <v>30</v>
      </c>
    </row>
    <row r="4" spans="1:10" s="4" customFormat="1" ht="24" x14ac:dyDescent="0.25">
      <c r="A4" s="170"/>
      <c r="B4" s="170"/>
      <c r="C4" s="170"/>
      <c r="D4" s="41" t="s">
        <v>5</v>
      </c>
      <c r="E4" s="41" t="s">
        <v>6</v>
      </c>
      <c r="F4" s="41" t="s">
        <v>7</v>
      </c>
      <c r="G4" s="42" t="s">
        <v>82</v>
      </c>
      <c r="H4" s="42" t="s">
        <v>92</v>
      </c>
      <c r="I4" s="42" t="s">
        <v>31</v>
      </c>
      <c r="J4" s="171"/>
    </row>
    <row r="5" spans="1:10" s="5" customFormat="1" ht="12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s="37" customFormat="1" ht="16.2" customHeight="1" x14ac:dyDescent="0.3">
      <c r="A6" s="147">
        <v>1</v>
      </c>
      <c r="B6" s="150" t="s">
        <v>32</v>
      </c>
      <c r="C6" s="36" t="s">
        <v>9</v>
      </c>
      <c r="D6" s="102" t="s">
        <v>33</v>
      </c>
      <c r="E6" s="102" t="s">
        <v>33</v>
      </c>
      <c r="F6" s="45" t="s">
        <v>34</v>
      </c>
      <c r="G6" s="46">
        <f>SUM(G7:G9)</f>
        <v>10589.199999999999</v>
      </c>
      <c r="H6" s="46">
        <f>SUM(H7:H9)</f>
        <v>5346.2999999999993</v>
      </c>
      <c r="I6" s="47">
        <f t="shared" ref="I6:I12" si="0">H6/G6</f>
        <v>0.50488233294299856</v>
      </c>
      <c r="J6" s="146"/>
    </row>
    <row r="7" spans="1:10" s="37" customFormat="1" ht="60" x14ac:dyDescent="0.3">
      <c r="A7" s="148"/>
      <c r="B7" s="151"/>
      <c r="C7" s="38" t="s">
        <v>62</v>
      </c>
      <c r="D7" s="6" t="s">
        <v>33</v>
      </c>
      <c r="E7" s="6" t="s">
        <v>33</v>
      </c>
      <c r="F7" s="48" t="s">
        <v>34</v>
      </c>
      <c r="G7" s="49">
        <f>G11+G21</f>
        <v>10005.199999999999</v>
      </c>
      <c r="H7" s="49">
        <f>H11+H21</f>
        <v>5163.8999999999996</v>
      </c>
      <c r="I7" s="50">
        <f t="shared" si="0"/>
        <v>0.51612161675928514</v>
      </c>
      <c r="J7" s="146"/>
    </row>
    <row r="8" spans="1:10" s="37" customFormat="1" ht="15.6" x14ac:dyDescent="0.3">
      <c r="A8" s="148"/>
      <c r="B8" s="151"/>
      <c r="C8" s="38" t="s">
        <v>11</v>
      </c>
      <c r="D8" s="6" t="s">
        <v>33</v>
      </c>
      <c r="E8" s="6" t="s">
        <v>33</v>
      </c>
      <c r="F8" s="48" t="s">
        <v>34</v>
      </c>
      <c r="G8" s="49">
        <f>G12+G17</f>
        <v>584</v>
      </c>
      <c r="H8" s="49">
        <f>H12+H17</f>
        <v>182.4</v>
      </c>
      <c r="I8" s="50">
        <f t="shared" si="0"/>
        <v>0.31232876712328766</v>
      </c>
      <c r="J8" s="43"/>
    </row>
    <row r="9" spans="1:10" s="37" customFormat="1" ht="36" x14ac:dyDescent="0.3">
      <c r="A9" s="149"/>
      <c r="B9" s="152"/>
      <c r="C9" s="38" t="s">
        <v>63</v>
      </c>
      <c r="D9" s="6" t="s">
        <v>33</v>
      </c>
      <c r="E9" s="6" t="s">
        <v>33</v>
      </c>
      <c r="F9" s="48" t="s">
        <v>34</v>
      </c>
      <c r="G9" s="49">
        <f>G23</f>
        <v>0</v>
      </c>
      <c r="H9" s="49">
        <f>H23</f>
        <v>0</v>
      </c>
      <c r="I9" s="50"/>
      <c r="J9" s="43"/>
    </row>
    <row r="10" spans="1:10" s="35" customFormat="1" ht="16.2" x14ac:dyDescent="0.3">
      <c r="A10" s="153" t="s">
        <v>35</v>
      </c>
      <c r="B10" s="27" t="s">
        <v>10</v>
      </c>
      <c r="C10" s="40" t="s">
        <v>9</v>
      </c>
      <c r="D10" s="103" t="s">
        <v>33</v>
      </c>
      <c r="E10" s="103" t="s">
        <v>33</v>
      </c>
      <c r="F10" s="63" t="s">
        <v>36</v>
      </c>
      <c r="G10" s="64">
        <f>G11+G12</f>
        <v>1626.4</v>
      </c>
      <c r="H10" s="64">
        <f>H11+H12</f>
        <v>60</v>
      </c>
      <c r="I10" s="65">
        <f t="shared" si="0"/>
        <v>3.6891293654697489E-2</v>
      </c>
      <c r="J10" s="44"/>
    </row>
    <row r="11" spans="1:10" s="35" customFormat="1" ht="60" x14ac:dyDescent="0.3">
      <c r="A11" s="154"/>
      <c r="B11" s="156" t="s">
        <v>37</v>
      </c>
      <c r="C11" s="58" t="s">
        <v>62</v>
      </c>
      <c r="D11" s="59" t="s">
        <v>33</v>
      </c>
      <c r="E11" s="59" t="s">
        <v>33</v>
      </c>
      <c r="F11" s="60" t="s">
        <v>36</v>
      </c>
      <c r="G11" s="61">
        <f>G13+G14+G16</f>
        <v>1479.4</v>
      </c>
      <c r="H11" s="61">
        <f>H13+H14+H16</f>
        <v>60</v>
      </c>
      <c r="I11" s="62">
        <f t="shared" si="0"/>
        <v>4.0556982560497494E-2</v>
      </c>
      <c r="J11" s="44"/>
    </row>
    <row r="12" spans="1:10" s="35" customFormat="1" ht="16.2" x14ac:dyDescent="0.3">
      <c r="A12" s="155"/>
      <c r="B12" s="157"/>
      <c r="C12" s="51" t="s">
        <v>11</v>
      </c>
      <c r="D12" s="59" t="s">
        <v>33</v>
      </c>
      <c r="E12" s="59" t="s">
        <v>33</v>
      </c>
      <c r="F12" s="55" t="s">
        <v>36</v>
      </c>
      <c r="G12" s="52">
        <f>G15</f>
        <v>147</v>
      </c>
      <c r="H12" s="52">
        <f>H15</f>
        <v>0</v>
      </c>
      <c r="I12" s="56">
        <f t="shared" si="0"/>
        <v>0</v>
      </c>
      <c r="J12" s="53"/>
    </row>
    <row r="13" spans="1:10" s="57" customFormat="1" ht="132" x14ac:dyDescent="0.3">
      <c r="A13" s="76" t="s">
        <v>38</v>
      </c>
      <c r="B13" s="138" t="s">
        <v>78</v>
      </c>
      <c r="C13" s="77" t="s">
        <v>62</v>
      </c>
      <c r="D13" s="86" t="s">
        <v>79</v>
      </c>
      <c r="E13" s="86" t="s">
        <v>81</v>
      </c>
      <c r="F13" s="87" t="s">
        <v>39</v>
      </c>
      <c r="G13" s="88"/>
      <c r="H13" s="92"/>
      <c r="I13" s="82"/>
      <c r="J13" s="144"/>
    </row>
    <row r="14" spans="1:10" s="57" customFormat="1" ht="79.2" x14ac:dyDescent="0.3">
      <c r="A14" s="83" t="s">
        <v>40</v>
      </c>
      <c r="B14" s="138" t="s">
        <v>77</v>
      </c>
      <c r="C14" s="84" t="s">
        <v>62</v>
      </c>
      <c r="D14" s="78" t="s">
        <v>79</v>
      </c>
      <c r="E14" s="78" t="s">
        <v>81</v>
      </c>
      <c r="F14" s="79" t="s">
        <v>41</v>
      </c>
      <c r="G14" s="80">
        <v>1419.4</v>
      </c>
      <c r="H14" s="81"/>
      <c r="I14" s="82">
        <f>H14/G14</f>
        <v>0</v>
      </c>
      <c r="J14" s="91" t="s">
        <v>88</v>
      </c>
    </row>
    <row r="15" spans="1:10" s="57" customFormat="1" ht="92.4" x14ac:dyDescent="0.3">
      <c r="A15" s="76" t="s">
        <v>42</v>
      </c>
      <c r="B15" s="138" t="s">
        <v>76</v>
      </c>
      <c r="C15" s="77" t="s">
        <v>11</v>
      </c>
      <c r="D15" s="86" t="s">
        <v>79</v>
      </c>
      <c r="E15" s="86" t="s">
        <v>81</v>
      </c>
      <c r="F15" s="87" t="s">
        <v>43</v>
      </c>
      <c r="G15" s="88">
        <v>147</v>
      </c>
      <c r="H15" s="89"/>
      <c r="I15" s="90">
        <f>H15/G15</f>
        <v>0</v>
      </c>
      <c r="J15" s="144" t="s">
        <v>89</v>
      </c>
    </row>
    <row r="16" spans="1:10" s="57" customFormat="1" ht="60" x14ac:dyDescent="0.3">
      <c r="A16" s="76" t="s">
        <v>44</v>
      </c>
      <c r="B16" s="137" t="s">
        <v>75</v>
      </c>
      <c r="C16" s="77" t="s">
        <v>62</v>
      </c>
      <c r="D16" s="86" t="s">
        <v>79</v>
      </c>
      <c r="E16" s="86" t="s">
        <v>81</v>
      </c>
      <c r="F16" s="87" t="s">
        <v>45</v>
      </c>
      <c r="G16" s="88">
        <v>60</v>
      </c>
      <c r="H16" s="89">
        <v>60</v>
      </c>
      <c r="I16" s="90">
        <f>H16/G16</f>
        <v>1</v>
      </c>
      <c r="J16" s="144"/>
    </row>
    <row r="17" spans="1:10" s="57" customFormat="1" x14ac:dyDescent="0.3">
      <c r="A17" s="164" t="s">
        <v>46</v>
      </c>
      <c r="B17" s="27" t="s">
        <v>12</v>
      </c>
      <c r="C17" s="165" t="s">
        <v>11</v>
      </c>
      <c r="D17" s="166" t="s">
        <v>33</v>
      </c>
      <c r="E17" s="166" t="s">
        <v>33</v>
      </c>
      <c r="F17" s="167" t="s">
        <v>47</v>
      </c>
      <c r="G17" s="160">
        <f>G19+G20</f>
        <v>437</v>
      </c>
      <c r="H17" s="160">
        <f>H19+H20</f>
        <v>182.4</v>
      </c>
      <c r="I17" s="161">
        <f>H17/G17</f>
        <v>0.41739130434782612</v>
      </c>
      <c r="J17" s="162"/>
    </row>
    <row r="18" spans="1:10" s="35" customFormat="1" ht="55.2" x14ac:dyDescent="0.3">
      <c r="A18" s="164"/>
      <c r="B18" s="28" t="s">
        <v>48</v>
      </c>
      <c r="C18" s="165"/>
      <c r="D18" s="166"/>
      <c r="E18" s="166"/>
      <c r="F18" s="167"/>
      <c r="G18" s="160"/>
      <c r="H18" s="160"/>
      <c r="I18" s="161"/>
      <c r="J18" s="162"/>
    </row>
    <row r="19" spans="1:10" s="57" customFormat="1" ht="105.6" x14ac:dyDescent="0.3">
      <c r="A19" s="83" t="s">
        <v>49</v>
      </c>
      <c r="B19" s="138" t="s">
        <v>74</v>
      </c>
      <c r="C19" s="84" t="s">
        <v>11</v>
      </c>
      <c r="D19" s="78" t="s">
        <v>79</v>
      </c>
      <c r="E19" s="78" t="s">
        <v>81</v>
      </c>
      <c r="F19" s="79" t="s">
        <v>50</v>
      </c>
      <c r="G19" s="80">
        <v>247.9</v>
      </c>
      <c r="H19" s="81">
        <v>182.4</v>
      </c>
      <c r="I19" s="82">
        <f>H19/G19</f>
        <v>0.73578055667607911</v>
      </c>
      <c r="J19" s="85"/>
    </row>
    <row r="20" spans="1:10" s="57" customFormat="1" ht="198" x14ac:dyDescent="0.3">
      <c r="A20" s="140" t="s">
        <v>84</v>
      </c>
      <c r="B20" s="54" t="s">
        <v>86</v>
      </c>
      <c r="C20" s="141" t="s">
        <v>11</v>
      </c>
      <c r="D20" s="142" t="s">
        <v>79</v>
      </c>
      <c r="E20" s="142" t="s">
        <v>81</v>
      </c>
      <c r="F20" s="79" t="s">
        <v>85</v>
      </c>
      <c r="G20" s="80">
        <v>189.1</v>
      </c>
      <c r="H20" s="81"/>
      <c r="I20" s="82">
        <f>H20/G20</f>
        <v>0</v>
      </c>
      <c r="J20" s="91" t="s">
        <v>90</v>
      </c>
    </row>
    <row r="21" spans="1:10" s="35" customFormat="1" ht="82.8" x14ac:dyDescent="0.3">
      <c r="A21" s="39" t="s">
        <v>51</v>
      </c>
      <c r="B21" s="29" t="s">
        <v>52</v>
      </c>
      <c r="C21" s="40" t="s">
        <v>62</v>
      </c>
      <c r="D21" s="103" t="s">
        <v>33</v>
      </c>
      <c r="E21" s="103" t="s">
        <v>33</v>
      </c>
      <c r="F21" s="63" t="s">
        <v>53</v>
      </c>
      <c r="G21" s="64">
        <f>G22</f>
        <v>8525.7999999999993</v>
      </c>
      <c r="H21" s="64">
        <f>H22</f>
        <v>5103.8999999999996</v>
      </c>
      <c r="I21" s="82">
        <f>H21/G21</f>
        <v>0.59864176968730209</v>
      </c>
      <c r="J21" s="44"/>
    </row>
    <row r="22" spans="1:10" s="57" customFormat="1" ht="105.6" x14ac:dyDescent="0.3">
      <c r="A22" s="76" t="s">
        <v>54</v>
      </c>
      <c r="B22" s="66" t="s">
        <v>73</v>
      </c>
      <c r="C22" s="77" t="s">
        <v>62</v>
      </c>
      <c r="D22" s="86" t="s">
        <v>79</v>
      </c>
      <c r="E22" s="86" t="s">
        <v>80</v>
      </c>
      <c r="F22" s="87" t="s">
        <v>55</v>
      </c>
      <c r="G22" s="52">
        <v>8525.7999999999993</v>
      </c>
      <c r="H22" s="135">
        <v>5103.8999999999996</v>
      </c>
      <c r="I22" s="82">
        <f>H22/G22</f>
        <v>0.59864176968730209</v>
      </c>
      <c r="J22" s="136"/>
    </row>
    <row r="23" spans="1:10" s="35" customFormat="1" ht="82.8" x14ac:dyDescent="0.3">
      <c r="A23" s="39" t="s">
        <v>56</v>
      </c>
      <c r="B23" s="67" t="s">
        <v>57</v>
      </c>
      <c r="C23" s="68" t="s">
        <v>63</v>
      </c>
      <c r="D23" s="103" t="s">
        <v>33</v>
      </c>
      <c r="E23" s="103" t="s">
        <v>33</v>
      </c>
      <c r="F23" s="63" t="s">
        <v>58</v>
      </c>
      <c r="G23" s="64">
        <f>G24</f>
        <v>0</v>
      </c>
      <c r="H23" s="69">
        <f>H24</f>
        <v>0</v>
      </c>
      <c r="I23" s="65"/>
      <c r="J23" s="44"/>
    </row>
    <row r="24" spans="1:10" s="57" customFormat="1" ht="79.2" x14ac:dyDescent="0.3">
      <c r="A24" s="70" t="s">
        <v>59</v>
      </c>
      <c r="B24" s="71" t="s">
        <v>60</v>
      </c>
      <c r="C24" s="72" t="s">
        <v>63</v>
      </c>
      <c r="D24" s="59" t="s">
        <v>33</v>
      </c>
      <c r="E24" s="59" t="s">
        <v>33</v>
      </c>
      <c r="F24" s="60" t="s">
        <v>61</v>
      </c>
      <c r="G24" s="61"/>
      <c r="H24" s="73"/>
      <c r="I24" s="62"/>
      <c r="J24" s="74"/>
    </row>
    <row r="25" spans="1:10" x14ac:dyDescent="0.3">
      <c r="A25" s="1"/>
    </row>
    <row r="26" spans="1:10" s="2" customFormat="1" ht="13.8" x14ac:dyDescent="0.3">
      <c r="A26" s="75" t="s">
        <v>93</v>
      </c>
    </row>
    <row r="27" spans="1:10" x14ac:dyDescent="0.3">
      <c r="A27" s="1"/>
    </row>
    <row r="28" spans="1:10" x14ac:dyDescent="0.3">
      <c r="A28" s="1"/>
    </row>
    <row r="29" spans="1:10" s="3" customFormat="1" ht="29.4" customHeight="1" x14ac:dyDescent="0.3">
      <c r="A29" s="158" t="s">
        <v>15</v>
      </c>
      <c r="B29" s="159"/>
      <c r="C29" s="159"/>
      <c r="D29" s="159"/>
      <c r="E29" s="159"/>
      <c r="F29" s="163"/>
      <c r="G29" s="163"/>
      <c r="I29" s="3" t="s">
        <v>14</v>
      </c>
    </row>
    <row r="30" spans="1:10" x14ac:dyDescent="0.3">
      <c r="F30" s="145" t="s">
        <v>13</v>
      </c>
      <c r="G30" s="145"/>
    </row>
  </sheetData>
  <mergeCells count="25">
    <mergeCell ref="F17:F18"/>
    <mergeCell ref="A1:J1"/>
    <mergeCell ref="A2:J2"/>
    <mergeCell ref="A3:A4"/>
    <mergeCell ref="B3:B4"/>
    <mergeCell ref="C3:C4"/>
    <mergeCell ref="D3:F3"/>
    <mergeCell ref="G3:I3"/>
    <mergeCell ref="J3:J4"/>
    <mergeCell ref="F30:G30"/>
    <mergeCell ref="J6:J7"/>
    <mergeCell ref="A6:A9"/>
    <mergeCell ref="B6:B9"/>
    <mergeCell ref="A10:A12"/>
    <mergeCell ref="B11:B12"/>
    <mergeCell ref="A29:E29"/>
    <mergeCell ref="G17:G18"/>
    <mergeCell ref="H17:H18"/>
    <mergeCell ref="I17:I18"/>
    <mergeCell ref="J17:J18"/>
    <mergeCell ref="F29:G29"/>
    <mergeCell ref="A17:A18"/>
    <mergeCell ref="C17:C18"/>
    <mergeCell ref="D17:D18"/>
    <mergeCell ref="E17:E18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45" sqref="G45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3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172" t="s">
        <v>16</v>
      </c>
      <c r="B1" s="172"/>
      <c r="C1" s="172"/>
      <c r="D1" s="172"/>
      <c r="E1" s="172"/>
      <c r="F1" s="172"/>
      <c r="G1" s="172"/>
      <c r="H1" s="172"/>
      <c r="I1" s="8"/>
      <c r="J1" s="8"/>
    </row>
    <row r="2" spans="1:12" ht="30.75" customHeight="1" x14ac:dyDescent="0.25">
      <c r="A2" s="173" t="s">
        <v>94</v>
      </c>
      <c r="B2" s="173"/>
      <c r="C2" s="173"/>
      <c r="D2" s="173"/>
      <c r="E2" s="173"/>
      <c r="F2" s="173"/>
      <c r="G2" s="173"/>
      <c r="H2" s="173"/>
      <c r="I2" s="10"/>
      <c r="J2" s="10"/>
    </row>
    <row r="3" spans="1:12" x14ac:dyDescent="0.25">
      <c r="A3" s="174" t="s">
        <v>17</v>
      </c>
      <c r="B3" s="174" t="s">
        <v>1</v>
      </c>
      <c r="C3" s="174" t="s">
        <v>18</v>
      </c>
      <c r="D3" s="175" t="s">
        <v>83</v>
      </c>
      <c r="E3" s="175"/>
      <c r="F3" s="175"/>
      <c r="G3" s="175"/>
      <c r="H3" s="175"/>
    </row>
    <row r="4" spans="1:12" ht="41.4" x14ac:dyDescent="0.25">
      <c r="A4" s="174"/>
      <c r="B4" s="174"/>
      <c r="C4" s="174"/>
      <c r="D4" s="12" t="s">
        <v>5</v>
      </c>
      <c r="E4" s="12" t="s">
        <v>7</v>
      </c>
      <c r="F4" s="12" t="s">
        <v>26</v>
      </c>
      <c r="G4" s="12" t="s">
        <v>95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176">
        <v>1</v>
      </c>
      <c r="B6" s="177" t="s">
        <v>65</v>
      </c>
      <c r="C6" s="13" t="s">
        <v>9</v>
      </c>
      <c r="D6" s="24" t="s">
        <v>33</v>
      </c>
      <c r="E6" s="114" t="s">
        <v>34</v>
      </c>
      <c r="F6" s="31">
        <f>SUM(F7:F8)</f>
        <v>13685.800000000001</v>
      </c>
      <c r="G6" s="31">
        <f>SUM(G7:G8)</f>
        <v>3742.4</v>
      </c>
      <c r="H6" s="32">
        <f>G6/F6</f>
        <v>0.27345131450116178</v>
      </c>
      <c r="L6" s="100"/>
    </row>
    <row r="7" spans="1:12" s="16" customFormat="1" x14ac:dyDescent="0.25">
      <c r="A7" s="176"/>
      <c r="B7" s="177"/>
      <c r="C7" s="13" t="s">
        <v>27</v>
      </c>
      <c r="D7" s="23" t="s">
        <v>33</v>
      </c>
      <c r="E7" s="114" t="s">
        <v>34</v>
      </c>
      <c r="F7" s="31">
        <f>F10+F25+F34+F40</f>
        <v>0</v>
      </c>
      <c r="G7" s="31">
        <f>G10+G25+G34+G40</f>
        <v>0</v>
      </c>
      <c r="H7" s="32"/>
      <c r="L7" s="100"/>
    </row>
    <row r="8" spans="1:12" s="16" customFormat="1" x14ac:dyDescent="0.25">
      <c r="A8" s="176"/>
      <c r="B8" s="177"/>
      <c r="C8" s="13" t="s">
        <v>28</v>
      </c>
      <c r="D8" s="23" t="s">
        <v>33</v>
      </c>
      <c r="E8" s="114" t="s">
        <v>34</v>
      </c>
      <c r="F8" s="31">
        <f>F11+F26+F35+F41</f>
        <v>13685.800000000001</v>
      </c>
      <c r="G8" s="31">
        <f>G11+G26+G35+G41</f>
        <v>3742.4</v>
      </c>
      <c r="H8" s="32">
        <f t="shared" ref="H8:H44" si="0">G8/F8</f>
        <v>0.27345131450116178</v>
      </c>
      <c r="L8" s="100"/>
    </row>
    <row r="9" spans="1:12" s="21" customFormat="1" ht="19.2" customHeight="1" x14ac:dyDescent="0.3">
      <c r="A9" s="178" t="s">
        <v>35</v>
      </c>
      <c r="B9" s="179" t="s">
        <v>64</v>
      </c>
      <c r="C9" s="18" t="s">
        <v>9</v>
      </c>
      <c r="D9" s="25" t="s">
        <v>33</v>
      </c>
      <c r="E9" s="115" t="s">
        <v>36</v>
      </c>
      <c r="F9" s="33">
        <f>SUM(F10:F11)</f>
        <v>1036.3</v>
      </c>
      <c r="G9" s="33">
        <f>SUM(G10:G11)</f>
        <v>0</v>
      </c>
      <c r="H9" s="34">
        <f t="shared" si="0"/>
        <v>0</v>
      </c>
      <c r="L9" s="94"/>
    </row>
    <row r="10" spans="1:12" s="21" customFormat="1" ht="19.2" customHeight="1" x14ac:dyDescent="0.3">
      <c r="A10" s="178"/>
      <c r="B10" s="179"/>
      <c r="C10" s="18" t="s">
        <v>27</v>
      </c>
      <c r="D10" s="25" t="s">
        <v>33</v>
      </c>
      <c r="E10" s="115" t="s">
        <v>36</v>
      </c>
      <c r="F10" s="33">
        <f>F13+F16+F19+F22</f>
        <v>0</v>
      </c>
      <c r="G10" s="33">
        <f>G13+G16+G19+G22</f>
        <v>0</v>
      </c>
      <c r="H10" s="34"/>
      <c r="L10" s="94"/>
    </row>
    <row r="11" spans="1:12" s="21" customFormat="1" ht="19.2" customHeight="1" x14ac:dyDescent="0.3">
      <c r="A11" s="178"/>
      <c r="B11" s="179"/>
      <c r="C11" s="18" t="s">
        <v>28</v>
      </c>
      <c r="D11" s="25" t="s">
        <v>33</v>
      </c>
      <c r="E11" s="115" t="s">
        <v>36</v>
      </c>
      <c r="F11" s="33">
        <f>F14+F17+F20+F23</f>
        <v>1036.3</v>
      </c>
      <c r="G11" s="33">
        <f>G14+G17+G20+G23</f>
        <v>0</v>
      </c>
      <c r="H11" s="34">
        <f t="shared" si="0"/>
        <v>0</v>
      </c>
      <c r="L11" s="101"/>
    </row>
    <row r="12" spans="1:12" s="109" customFormat="1" ht="28.2" customHeight="1" x14ac:dyDescent="0.25">
      <c r="A12" s="180" t="s">
        <v>38</v>
      </c>
      <c r="B12" s="181" t="s">
        <v>66</v>
      </c>
      <c r="C12" s="104" t="s">
        <v>9</v>
      </c>
      <c r="D12" s="105" t="s">
        <v>33</v>
      </c>
      <c r="E12" s="113" t="s">
        <v>39</v>
      </c>
      <c r="F12" s="107">
        <f>SUM(F13:F14)</f>
        <v>0</v>
      </c>
      <c r="G12" s="107">
        <f>SUM(G13:G14)</f>
        <v>0</v>
      </c>
      <c r="H12" s="108"/>
      <c r="L12" s="97"/>
    </row>
    <row r="13" spans="1:12" s="109" customFormat="1" ht="28.2" customHeight="1" x14ac:dyDescent="0.25">
      <c r="A13" s="180"/>
      <c r="B13" s="181"/>
      <c r="C13" s="104" t="s">
        <v>27</v>
      </c>
      <c r="D13" s="105" t="s">
        <v>33</v>
      </c>
      <c r="E13" s="113" t="s">
        <v>39</v>
      </c>
      <c r="F13" s="107"/>
      <c r="G13" s="107"/>
      <c r="H13" s="108"/>
      <c r="L13" s="95"/>
    </row>
    <row r="14" spans="1:12" s="109" customFormat="1" ht="28.2" customHeight="1" x14ac:dyDescent="0.25">
      <c r="A14" s="180"/>
      <c r="B14" s="181"/>
      <c r="C14" s="104" t="s">
        <v>28</v>
      </c>
      <c r="D14" s="105" t="s">
        <v>33</v>
      </c>
      <c r="E14" s="113" t="s">
        <v>39</v>
      </c>
      <c r="F14" s="107"/>
      <c r="G14" s="107"/>
      <c r="H14" s="108"/>
      <c r="L14" s="95"/>
    </row>
    <row r="15" spans="1:12" s="109" customFormat="1" ht="19.2" customHeight="1" x14ac:dyDescent="0.25">
      <c r="A15" s="180" t="s">
        <v>40</v>
      </c>
      <c r="B15" s="181" t="s">
        <v>67</v>
      </c>
      <c r="C15" s="104" t="s">
        <v>9</v>
      </c>
      <c r="D15" s="105" t="s">
        <v>33</v>
      </c>
      <c r="E15" s="113" t="s">
        <v>41</v>
      </c>
      <c r="F15" s="107">
        <f>SUM(F16:F17)</f>
        <v>1036.3</v>
      </c>
      <c r="G15" s="107">
        <f>SUM(G16:G17)</f>
        <v>0</v>
      </c>
      <c r="H15" s="108">
        <f t="shared" si="0"/>
        <v>0</v>
      </c>
      <c r="L15" s="96"/>
    </row>
    <row r="16" spans="1:12" s="109" customFormat="1" ht="19.2" customHeight="1" x14ac:dyDescent="0.25">
      <c r="A16" s="180"/>
      <c r="B16" s="181"/>
      <c r="C16" s="104" t="s">
        <v>27</v>
      </c>
      <c r="D16" s="105" t="s">
        <v>33</v>
      </c>
      <c r="E16" s="113" t="s">
        <v>41</v>
      </c>
      <c r="F16" s="107"/>
      <c r="G16" s="107"/>
      <c r="H16" s="108"/>
      <c r="L16" s="95"/>
    </row>
    <row r="17" spans="1:12" s="109" customFormat="1" ht="19.2" customHeight="1" x14ac:dyDescent="0.25">
      <c r="A17" s="180"/>
      <c r="B17" s="181"/>
      <c r="C17" s="104" t="s">
        <v>28</v>
      </c>
      <c r="D17" s="105" t="s">
        <v>33</v>
      </c>
      <c r="E17" s="116" t="s">
        <v>41</v>
      </c>
      <c r="F17" s="107">
        <v>1036.3</v>
      </c>
      <c r="G17" s="107"/>
      <c r="H17" s="108">
        <f t="shared" si="0"/>
        <v>0</v>
      </c>
      <c r="L17" s="95"/>
    </row>
    <row r="18" spans="1:12" s="109" customFormat="1" x14ac:dyDescent="0.25">
      <c r="A18" s="180" t="s">
        <v>42</v>
      </c>
      <c r="B18" s="182" t="s">
        <v>68</v>
      </c>
      <c r="C18" s="104" t="s">
        <v>9</v>
      </c>
      <c r="D18" s="105" t="s">
        <v>33</v>
      </c>
      <c r="E18" s="113" t="s">
        <v>43</v>
      </c>
      <c r="F18" s="107">
        <f>SUM(F19:F20)</f>
        <v>0</v>
      </c>
      <c r="G18" s="107">
        <f>SUM(G19:G20)</f>
        <v>0</v>
      </c>
      <c r="H18" s="108"/>
      <c r="L18" s="97"/>
    </row>
    <row r="19" spans="1:12" s="109" customFormat="1" x14ac:dyDescent="0.25">
      <c r="A19" s="180"/>
      <c r="B19" s="183"/>
      <c r="C19" s="104" t="s">
        <v>27</v>
      </c>
      <c r="D19" s="105" t="s">
        <v>33</v>
      </c>
      <c r="E19" s="113" t="s">
        <v>43</v>
      </c>
      <c r="F19" s="107"/>
      <c r="G19" s="107"/>
      <c r="H19" s="108"/>
      <c r="L19" s="95"/>
    </row>
    <row r="20" spans="1:12" s="109" customFormat="1" x14ac:dyDescent="0.25">
      <c r="A20" s="180"/>
      <c r="B20" s="184"/>
      <c r="C20" s="104" t="s">
        <v>28</v>
      </c>
      <c r="D20" s="105" t="s">
        <v>33</v>
      </c>
      <c r="E20" s="113" t="s">
        <v>43</v>
      </c>
      <c r="F20" s="107"/>
      <c r="G20" s="107"/>
      <c r="H20" s="108"/>
      <c r="L20" s="95"/>
    </row>
    <row r="21" spans="1:12" s="109" customFormat="1" x14ac:dyDescent="0.25">
      <c r="A21" s="180" t="s">
        <v>44</v>
      </c>
      <c r="B21" s="182" t="s">
        <v>69</v>
      </c>
      <c r="C21" s="104" t="s">
        <v>9</v>
      </c>
      <c r="D21" s="105" t="s">
        <v>33</v>
      </c>
      <c r="E21" s="113" t="s">
        <v>45</v>
      </c>
      <c r="F21" s="107"/>
      <c r="G21" s="107"/>
      <c r="H21" s="108"/>
      <c r="L21" s="98"/>
    </row>
    <row r="22" spans="1:12" s="109" customFormat="1" x14ac:dyDescent="0.25">
      <c r="A22" s="180"/>
      <c r="B22" s="183"/>
      <c r="C22" s="104" t="s">
        <v>27</v>
      </c>
      <c r="D22" s="105" t="s">
        <v>33</v>
      </c>
      <c r="E22" s="113" t="s">
        <v>45</v>
      </c>
      <c r="F22" s="107"/>
      <c r="G22" s="107"/>
      <c r="H22" s="108"/>
      <c r="L22" s="95"/>
    </row>
    <row r="23" spans="1:12" s="109" customFormat="1" x14ac:dyDescent="0.25">
      <c r="A23" s="180"/>
      <c r="B23" s="184"/>
      <c r="C23" s="104" t="s">
        <v>28</v>
      </c>
      <c r="D23" s="105" t="s">
        <v>33</v>
      </c>
      <c r="E23" s="113" t="s">
        <v>45</v>
      </c>
      <c r="F23" s="107"/>
      <c r="G23" s="107"/>
      <c r="H23" s="108"/>
      <c r="L23" s="95"/>
    </row>
    <row r="24" spans="1:12" s="21" customFormat="1" ht="19.2" customHeight="1" x14ac:dyDescent="0.3">
      <c r="A24" s="178" t="s">
        <v>46</v>
      </c>
      <c r="B24" s="185" t="s">
        <v>70</v>
      </c>
      <c r="C24" s="18" t="s">
        <v>9</v>
      </c>
      <c r="D24" s="25" t="s">
        <v>33</v>
      </c>
      <c r="E24" s="115" t="s">
        <v>47</v>
      </c>
      <c r="F24" s="33">
        <f t="shared" ref="F24:G24" si="1">F27+F30</f>
        <v>2005.9</v>
      </c>
      <c r="G24" s="33">
        <f t="shared" si="1"/>
        <v>316.89999999999998</v>
      </c>
      <c r="H24" s="34">
        <f t="shared" si="0"/>
        <v>0.15798394735530183</v>
      </c>
      <c r="L24" s="101"/>
    </row>
    <row r="25" spans="1:12" s="21" customFormat="1" ht="19.2" customHeight="1" x14ac:dyDescent="0.3">
      <c r="A25" s="178"/>
      <c r="B25" s="185"/>
      <c r="C25" s="18" t="s">
        <v>27</v>
      </c>
      <c r="D25" s="25" t="s">
        <v>33</v>
      </c>
      <c r="E25" s="115" t="s">
        <v>47</v>
      </c>
      <c r="F25" s="33">
        <f t="shared" ref="F25:G25" si="2">F28+F31</f>
        <v>0</v>
      </c>
      <c r="G25" s="33">
        <f t="shared" si="2"/>
        <v>0</v>
      </c>
      <c r="H25" s="34"/>
      <c r="L25" s="94"/>
    </row>
    <row r="26" spans="1:12" s="21" customFormat="1" ht="19.2" customHeight="1" x14ac:dyDescent="0.3">
      <c r="A26" s="178"/>
      <c r="B26" s="185"/>
      <c r="C26" s="18" t="s">
        <v>28</v>
      </c>
      <c r="D26" s="25" t="s">
        <v>33</v>
      </c>
      <c r="E26" s="115" t="s">
        <v>47</v>
      </c>
      <c r="F26" s="33">
        <f>F29+F32</f>
        <v>2005.9</v>
      </c>
      <c r="G26" s="33">
        <f>G29+G32</f>
        <v>316.89999999999998</v>
      </c>
      <c r="H26" s="34">
        <f t="shared" si="0"/>
        <v>0.15798394735530183</v>
      </c>
      <c r="L26" s="94"/>
    </row>
    <row r="27" spans="1:12" s="109" customFormat="1" ht="24" customHeight="1" x14ac:dyDescent="0.25">
      <c r="A27" s="180" t="s">
        <v>49</v>
      </c>
      <c r="B27" s="186" t="s">
        <v>71</v>
      </c>
      <c r="C27" s="104" t="s">
        <v>9</v>
      </c>
      <c r="D27" s="105" t="s">
        <v>33</v>
      </c>
      <c r="E27" s="113" t="s">
        <v>50</v>
      </c>
      <c r="F27" s="107">
        <f>SUM(F28:F29)</f>
        <v>1135.5</v>
      </c>
      <c r="G27" s="107">
        <f>SUM(G28:G29)</f>
        <v>316.89999999999998</v>
      </c>
      <c r="H27" s="108">
        <f t="shared" si="0"/>
        <v>0.27908410391897842</v>
      </c>
      <c r="L27" s="95"/>
    </row>
    <row r="28" spans="1:12" s="109" customFormat="1" ht="24" customHeight="1" x14ac:dyDescent="0.25">
      <c r="A28" s="180"/>
      <c r="B28" s="186"/>
      <c r="C28" s="104" t="s">
        <v>27</v>
      </c>
      <c r="D28" s="105" t="s">
        <v>33</v>
      </c>
      <c r="E28" s="113" t="s">
        <v>50</v>
      </c>
      <c r="F28" s="107"/>
      <c r="G28" s="107"/>
      <c r="H28" s="108"/>
      <c r="L28" s="95"/>
    </row>
    <row r="29" spans="1:12" s="109" customFormat="1" ht="24" customHeight="1" x14ac:dyDescent="0.25">
      <c r="A29" s="180"/>
      <c r="B29" s="186"/>
      <c r="C29" s="104" t="s">
        <v>28</v>
      </c>
      <c r="D29" s="105" t="s">
        <v>33</v>
      </c>
      <c r="E29" s="113" t="s">
        <v>50</v>
      </c>
      <c r="F29" s="107">
        <v>1135.5</v>
      </c>
      <c r="G29" s="107">
        <v>316.89999999999998</v>
      </c>
      <c r="H29" s="108">
        <f t="shared" si="0"/>
        <v>0.27908410391897842</v>
      </c>
      <c r="L29" s="97"/>
    </row>
    <row r="30" spans="1:12" s="109" customFormat="1" ht="36.6" customHeight="1" x14ac:dyDescent="0.25">
      <c r="A30" s="190" t="s">
        <v>84</v>
      </c>
      <c r="B30" s="193" t="s">
        <v>87</v>
      </c>
      <c r="C30" s="104" t="s">
        <v>9</v>
      </c>
      <c r="D30" s="105" t="s">
        <v>33</v>
      </c>
      <c r="E30" s="113" t="s">
        <v>85</v>
      </c>
      <c r="F30" s="107">
        <f>SUM(F31:F32)</f>
        <v>870.4</v>
      </c>
      <c r="G30" s="107">
        <f>SUM(G31:G32)</f>
        <v>0</v>
      </c>
      <c r="H30" s="34">
        <f t="shared" si="0"/>
        <v>0</v>
      </c>
      <c r="L30" s="97"/>
    </row>
    <row r="31" spans="1:12" s="109" customFormat="1" ht="36.6" customHeight="1" x14ac:dyDescent="0.25">
      <c r="A31" s="191"/>
      <c r="B31" s="194"/>
      <c r="C31" s="104" t="s">
        <v>27</v>
      </c>
      <c r="D31" s="105" t="s">
        <v>33</v>
      </c>
      <c r="E31" s="113" t="s">
        <v>85</v>
      </c>
      <c r="F31" s="107"/>
      <c r="G31" s="107"/>
      <c r="H31" s="34"/>
      <c r="L31" s="97"/>
    </row>
    <row r="32" spans="1:12" s="109" customFormat="1" ht="36.6" customHeight="1" x14ac:dyDescent="0.25">
      <c r="A32" s="192"/>
      <c r="B32" s="195"/>
      <c r="C32" s="104" t="s">
        <v>28</v>
      </c>
      <c r="D32" s="105" t="s">
        <v>33</v>
      </c>
      <c r="E32" s="113" t="s">
        <v>85</v>
      </c>
      <c r="F32" s="107">
        <v>870.4</v>
      </c>
      <c r="G32" s="107"/>
      <c r="H32" s="34">
        <f t="shared" si="0"/>
        <v>0</v>
      </c>
      <c r="L32" s="97"/>
    </row>
    <row r="33" spans="1:12" s="21" customFormat="1" ht="18.600000000000001" customHeight="1" x14ac:dyDescent="0.3">
      <c r="A33" s="178" t="s">
        <v>51</v>
      </c>
      <c r="B33" s="179" t="s">
        <v>52</v>
      </c>
      <c r="C33" s="18" t="s">
        <v>9</v>
      </c>
      <c r="D33" s="25" t="s">
        <v>33</v>
      </c>
      <c r="E33" s="115" t="s">
        <v>53</v>
      </c>
      <c r="F33" s="33">
        <f t="shared" ref="F33:G34" si="3">F36</f>
        <v>10000</v>
      </c>
      <c r="G33" s="33">
        <f t="shared" si="3"/>
        <v>3185.7</v>
      </c>
      <c r="H33" s="34">
        <f t="shared" si="0"/>
        <v>0.31856999999999996</v>
      </c>
      <c r="L33" s="99"/>
    </row>
    <row r="34" spans="1:12" s="21" customFormat="1" ht="18.600000000000001" customHeight="1" x14ac:dyDescent="0.3">
      <c r="A34" s="178"/>
      <c r="B34" s="179"/>
      <c r="C34" s="18" t="s">
        <v>27</v>
      </c>
      <c r="D34" s="25" t="s">
        <v>33</v>
      </c>
      <c r="E34" s="115" t="s">
        <v>53</v>
      </c>
      <c r="F34" s="33">
        <f t="shared" si="3"/>
        <v>0</v>
      </c>
      <c r="G34" s="33">
        <f t="shared" si="3"/>
        <v>0</v>
      </c>
      <c r="H34" s="34"/>
      <c r="L34" s="99"/>
    </row>
    <row r="35" spans="1:12" s="21" customFormat="1" ht="18.600000000000001" customHeight="1" x14ac:dyDescent="0.3">
      <c r="A35" s="178"/>
      <c r="B35" s="179"/>
      <c r="C35" s="18" t="s">
        <v>28</v>
      </c>
      <c r="D35" s="25" t="s">
        <v>33</v>
      </c>
      <c r="E35" s="115" t="s">
        <v>53</v>
      </c>
      <c r="F35" s="33">
        <f>F38</f>
        <v>10000</v>
      </c>
      <c r="G35" s="33">
        <f>G38</f>
        <v>3185.7</v>
      </c>
      <c r="H35" s="34">
        <f t="shared" si="0"/>
        <v>0.31856999999999996</v>
      </c>
      <c r="L35" s="99"/>
    </row>
    <row r="36" spans="1:12" s="109" customFormat="1" ht="23.4" customHeight="1" x14ac:dyDescent="0.25">
      <c r="A36" s="180" t="s">
        <v>54</v>
      </c>
      <c r="B36" s="189" t="s">
        <v>29</v>
      </c>
      <c r="C36" s="104" t="s">
        <v>9</v>
      </c>
      <c r="D36" s="105" t="s">
        <v>33</v>
      </c>
      <c r="E36" s="113" t="s">
        <v>55</v>
      </c>
      <c r="F36" s="107">
        <f>SUM(F37:F38)</f>
        <v>10000</v>
      </c>
      <c r="G36" s="107">
        <f>SUM(G37:G38)</f>
        <v>3185.7</v>
      </c>
      <c r="H36" s="34">
        <f t="shared" si="0"/>
        <v>0.31856999999999996</v>
      </c>
      <c r="L36" s="110"/>
    </row>
    <row r="37" spans="1:12" s="109" customFormat="1" ht="23.4" customHeight="1" x14ac:dyDescent="0.25">
      <c r="A37" s="180"/>
      <c r="B37" s="189"/>
      <c r="C37" s="104" t="s">
        <v>27</v>
      </c>
      <c r="D37" s="105" t="s">
        <v>33</v>
      </c>
      <c r="E37" s="113" t="s">
        <v>55</v>
      </c>
      <c r="F37" s="107"/>
      <c r="G37" s="107"/>
      <c r="H37" s="34"/>
      <c r="L37" s="110"/>
    </row>
    <row r="38" spans="1:12" s="109" customFormat="1" ht="23.4" customHeight="1" x14ac:dyDescent="0.25">
      <c r="A38" s="180"/>
      <c r="B38" s="189"/>
      <c r="C38" s="104" t="s">
        <v>28</v>
      </c>
      <c r="D38" s="105" t="s">
        <v>33</v>
      </c>
      <c r="E38" s="106" t="s">
        <v>55</v>
      </c>
      <c r="F38" s="107">
        <v>10000</v>
      </c>
      <c r="G38" s="107">
        <v>3185.7</v>
      </c>
      <c r="H38" s="34">
        <f t="shared" si="0"/>
        <v>0.31856999999999996</v>
      </c>
      <c r="L38" s="110"/>
    </row>
    <row r="39" spans="1:12" s="21" customFormat="1" ht="19.8" customHeight="1" x14ac:dyDescent="0.3">
      <c r="A39" s="178" t="s">
        <v>56</v>
      </c>
      <c r="B39" s="188" t="s">
        <v>57</v>
      </c>
      <c r="C39" s="18" t="s">
        <v>9</v>
      </c>
      <c r="D39" s="25" t="s">
        <v>33</v>
      </c>
      <c r="E39" s="26" t="str">
        <f>E40</f>
        <v>03 4 00 00000</v>
      </c>
      <c r="F39" s="139">
        <f t="shared" ref="F39:G40" si="4">F42</f>
        <v>643.6</v>
      </c>
      <c r="G39" s="139">
        <f t="shared" si="4"/>
        <v>239.8</v>
      </c>
      <c r="H39" s="34">
        <f t="shared" si="0"/>
        <v>0.372591671845867</v>
      </c>
      <c r="L39" s="99"/>
    </row>
    <row r="40" spans="1:12" s="21" customFormat="1" ht="19.8" customHeight="1" x14ac:dyDescent="0.3">
      <c r="A40" s="178"/>
      <c r="B40" s="188"/>
      <c r="C40" s="18" t="s">
        <v>27</v>
      </c>
      <c r="D40" s="25" t="s">
        <v>33</v>
      </c>
      <c r="E40" s="26" t="str">
        <f>E41</f>
        <v>03 4 00 00000</v>
      </c>
      <c r="F40" s="139">
        <f t="shared" si="4"/>
        <v>0</v>
      </c>
      <c r="G40" s="139">
        <f t="shared" si="4"/>
        <v>0</v>
      </c>
      <c r="H40" s="34"/>
      <c r="L40" s="99"/>
    </row>
    <row r="41" spans="1:12" s="21" customFormat="1" ht="19.8" customHeight="1" x14ac:dyDescent="0.3">
      <c r="A41" s="178"/>
      <c r="B41" s="188"/>
      <c r="C41" s="18" t="s">
        <v>28</v>
      </c>
      <c r="D41" s="25" t="s">
        <v>33</v>
      </c>
      <c r="E41" s="26" t="str">
        <f>'Приложение 7'!F23</f>
        <v>03 4 00 00000</v>
      </c>
      <c r="F41" s="139">
        <f>F44</f>
        <v>643.6</v>
      </c>
      <c r="G41" s="139">
        <f>G44</f>
        <v>239.8</v>
      </c>
      <c r="H41" s="34">
        <f t="shared" si="0"/>
        <v>0.372591671845867</v>
      </c>
      <c r="L41" s="99"/>
    </row>
    <row r="42" spans="1:12" s="109" customFormat="1" x14ac:dyDescent="0.25">
      <c r="A42" s="180" t="s">
        <v>59</v>
      </c>
      <c r="B42" s="187" t="s">
        <v>72</v>
      </c>
      <c r="C42" s="104" t="s">
        <v>9</v>
      </c>
      <c r="D42" s="105" t="s">
        <v>33</v>
      </c>
      <c r="E42" s="106" t="str">
        <f>E43</f>
        <v>03 4 01 00000</v>
      </c>
      <c r="F42" s="143">
        <f>SUM(F43:F44)</f>
        <v>643.6</v>
      </c>
      <c r="G42" s="143">
        <f>SUM(G43:G44)</f>
        <v>239.8</v>
      </c>
      <c r="H42" s="108">
        <f t="shared" si="0"/>
        <v>0.372591671845867</v>
      </c>
      <c r="L42" s="110"/>
    </row>
    <row r="43" spans="1:12" s="109" customFormat="1" x14ac:dyDescent="0.25">
      <c r="A43" s="180"/>
      <c r="B43" s="187"/>
      <c r="C43" s="104" t="s">
        <v>27</v>
      </c>
      <c r="D43" s="105" t="s">
        <v>33</v>
      </c>
      <c r="E43" s="106" t="str">
        <f>E44</f>
        <v>03 4 01 00000</v>
      </c>
      <c r="F43" s="112"/>
      <c r="G43" s="112"/>
      <c r="H43" s="108"/>
      <c r="L43" s="110"/>
    </row>
    <row r="44" spans="1:12" s="109" customFormat="1" x14ac:dyDescent="0.25">
      <c r="A44" s="180"/>
      <c r="B44" s="187"/>
      <c r="C44" s="104" t="s">
        <v>28</v>
      </c>
      <c r="D44" s="105" t="s">
        <v>33</v>
      </c>
      <c r="E44" s="106" t="str">
        <f>'Приложение 7'!F24</f>
        <v>03 4 01 00000</v>
      </c>
      <c r="F44" s="111">
        <v>643.6</v>
      </c>
      <c r="G44" s="143">
        <v>239.8</v>
      </c>
      <c r="H44" s="108">
        <f t="shared" si="0"/>
        <v>0.372591671845867</v>
      </c>
      <c r="L44" s="110"/>
    </row>
  </sheetData>
  <mergeCells count="32">
    <mergeCell ref="A27:A29"/>
    <mergeCell ref="B27:B29"/>
    <mergeCell ref="A42:A44"/>
    <mergeCell ref="B42:B44"/>
    <mergeCell ref="B39:B41"/>
    <mergeCell ref="A39:A41"/>
    <mergeCell ref="A33:A35"/>
    <mergeCell ref="B33:B35"/>
    <mergeCell ref="A36:A38"/>
    <mergeCell ref="B36:B38"/>
    <mergeCell ref="A30:A32"/>
    <mergeCell ref="B30:B32"/>
    <mergeCell ref="A15:A17"/>
    <mergeCell ref="B15:B17"/>
    <mergeCell ref="A18:A20"/>
    <mergeCell ref="B18:B20"/>
    <mergeCell ref="A24:A26"/>
    <mergeCell ref="B24:B26"/>
    <mergeCell ref="A21:A23"/>
    <mergeCell ref="B21:B23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E5" sqref="E5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172" t="s">
        <v>16</v>
      </c>
      <c r="B1" s="172"/>
      <c r="C1" s="172"/>
      <c r="D1" s="172"/>
      <c r="E1" s="172"/>
      <c r="F1" s="7"/>
      <c r="G1" s="8"/>
      <c r="H1" s="8"/>
    </row>
    <row r="2" spans="1:9" ht="33" customHeight="1" x14ac:dyDescent="0.25">
      <c r="A2" s="173" t="s">
        <v>96</v>
      </c>
      <c r="B2" s="173"/>
      <c r="C2" s="173"/>
      <c r="D2" s="173"/>
      <c r="E2" s="173"/>
      <c r="F2" s="10"/>
      <c r="G2" s="10"/>
      <c r="H2" s="10"/>
    </row>
    <row r="3" spans="1:9" x14ac:dyDescent="0.25">
      <c r="A3" s="174" t="s">
        <v>17</v>
      </c>
      <c r="B3" s="174" t="s">
        <v>1</v>
      </c>
      <c r="C3" s="174" t="s">
        <v>18</v>
      </c>
      <c r="D3" s="175" t="s">
        <v>19</v>
      </c>
      <c r="E3" s="175"/>
      <c r="G3" s="11"/>
      <c r="H3" s="11"/>
    </row>
    <row r="4" spans="1:9" ht="41.4" x14ac:dyDescent="0.25">
      <c r="A4" s="174"/>
      <c r="B4" s="174"/>
      <c r="C4" s="174"/>
      <c r="D4" s="12" t="s">
        <v>20</v>
      </c>
      <c r="E4" s="12" t="s">
        <v>92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176">
        <v>1</v>
      </c>
      <c r="B6" s="196" t="s">
        <v>65</v>
      </c>
      <c r="C6" s="13" t="s">
        <v>9</v>
      </c>
      <c r="D6" s="14">
        <f t="shared" ref="D6:E11" si="0">D12+D42+D60+D72</f>
        <v>24275</v>
      </c>
      <c r="E6" s="14">
        <f t="shared" si="0"/>
        <v>9088.6999999999971</v>
      </c>
      <c r="F6" s="15"/>
      <c r="I6" s="15"/>
    </row>
    <row r="7" spans="1:9" s="16" customFormat="1" x14ac:dyDescent="0.25">
      <c r="A7" s="176"/>
      <c r="B7" s="197"/>
      <c r="C7" s="13" t="s">
        <v>21</v>
      </c>
      <c r="D7" s="14">
        <f t="shared" si="0"/>
        <v>0</v>
      </c>
      <c r="E7" s="14">
        <f t="shared" si="0"/>
        <v>0</v>
      </c>
      <c r="F7" s="15"/>
      <c r="I7" s="15"/>
    </row>
    <row r="8" spans="1:9" s="16" customFormat="1" x14ac:dyDescent="0.25">
      <c r="A8" s="176"/>
      <c r="B8" s="197"/>
      <c r="C8" s="13" t="s">
        <v>22</v>
      </c>
      <c r="D8" s="14">
        <f t="shared" si="0"/>
        <v>13685.800000000001</v>
      </c>
      <c r="E8" s="14">
        <f t="shared" si="0"/>
        <v>3742.4</v>
      </c>
      <c r="F8" s="15"/>
      <c r="I8" s="15"/>
    </row>
    <row r="9" spans="1:9" s="16" customFormat="1" x14ac:dyDescent="0.25">
      <c r="A9" s="176"/>
      <c r="B9" s="197"/>
      <c r="C9" s="17" t="s">
        <v>23</v>
      </c>
      <c r="D9" s="14">
        <f t="shared" si="0"/>
        <v>10589.199999999999</v>
      </c>
      <c r="E9" s="14">
        <f t="shared" si="0"/>
        <v>5346.2999999999993</v>
      </c>
      <c r="F9" s="15"/>
      <c r="I9" s="15"/>
    </row>
    <row r="10" spans="1:9" s="16" customFormat="1" x14ac:dyDescent="0.25">
      <c r="A10" s="176"/>
      <c r="B10" s="197"/>
      <c r="C10" s="17" t="s">
        <v>24</v>
      </c>
      <c r="D10" s="14">
        <f t="shared" si="0"/>
        <v>0</v>
      </c>
      <c r="E10" s="14">
        <f t="shared" si="0"/>
        <v>0</v>
      </c>
      <c r="F10" s="15"/>
      <c r="I10" s="15"/>
    </row>
    <row r="11" spans="1:9" s="16" customFormat="1" ht="13.8" customHeight="1" x14ac:dyDescent="0.25">
      <c r="A11" s="176"/>
      <c r="B11" s="198"/>
      <c r="C11" s="17" t="s">
        <v>25</v>
      </c>
      <c r="D11" s="14">
        <f t="shared" si="0"/>
        <v>0</v>
      </c>
      <c r="E11" s="14">
        <f t="shared" si="0"/>
        <v>0</v>
      </c>
      <c r="F11" s="15"/>
      <c r="I11" s="117"/>
    </row>
    <row r="12" spans="1:9" s="21" customFormat="1" ht="14.4" x14ac:dyDescent="0.3">
      <c r="A12" s="178">
        <v>2</v>
      </c>
      <c r="B12" s="199" t="s">
        <v>64</v>
      </c>
      <c r="C12" s="18" t="s">
        <v>9</v>
      </c>
      <c r="D12" s="19">
        <f>D18+D24+D30+D36</f>
        <v>2662.7</v>
      </c>
      <c r="E12" s="19">
        <f>E18+E24+E30+E36</f>
        <v>60</v>
      </c>
      <c r="F12" s="20"/>
      <c r="I12" s="118"/>
    </row>
    <row r="13" spans="1:9" s="21" customFormat="1" ht="14.4" x14ac:dyDescent="0.3">
      <c r="A13" s="178"/>
      <c r="B13" s="199"/>
      <c r="C13" s="18" t="s">
        <v>21</v>
      </c>
      <c r="D13" s="19">
        <f t="shared" ref="D13:E13" si="1">D19+D25+D31+D37</f>
        <v>0</v>
      </c>
      <c r="E13" s="19">
        <f t="shared" si="1"/>
        <v>0</v>
      </c>
      <c r="F13" s="20"/>
      <c r="I13" s="118"/>
    </row>
    <row r="14" spans="1:9" s="21" customFormat="1" ht="14.4" customHeight="1" x14ac:dyDescent="0.3">
      <c r="A14" s="178"/>
      <c r="B14" s="199"/>
      <c r="C14" s="18" t="s">
        <v>22</v>
      </c>
      <c r="D14" s="19">
        <f t="shared" ref="D14:E14" si="2">D20+D26+D32+D38</f>
        <v>1036.3</v>
      </c>
      <c r="E14" s="19">
        <f t="shared" si="2"/>
        <v>0</v>
      </c>
      <c r="F14" s="20"/>
      <c r="I14" s="125"/>
    </row>
    <row r="15" spans="1:9" s="21" customFormat="1" ht="14.4" x14ac:dyDescent="0.3">
      <c r="A15" s="178"/>
      <c r="B15" s="199"/>
      <c r="C15" s="22" t="s">
        <v>23</v>
      </c>
      <c r="D15" s="19">
        <f t="shared" ref="D15:E15" si="3">D21+D27+D33+D39</f>
        <v>1626.4</v>
      </c>
      <c r="E15" s="19">
        <f t="shared" si="3"/>
        <v>60</v>
      </c>
      <c r="F15" s="20"/>
      <c r="I15" s="119"/>
    </row>
    <row r="16" spans="1:9" s="21" customFormat="1" ht="14.4" x14ac:dyDescent="0.3">
      <c r="A16" s="178"/>
      <c r="B16" s="199"/>
      <c r="C16" s="22" t="s">
        <v>24</v>
      </c>
      <c r="D16" s="19">
        <f t="shared" ref="D16:E16" si="4">D22+D28+D34+D40</f>
        <v>0</v>
      </c>
      <c r="E16" s="19">
        <f t="shared" si="4"/>
        <v>0</v>
      </c>
      <c r="F16" s="20"/>
      <c r="I16" s="119"/>
    </row>
    <row r="17" spans="1:9" s="21" customFormat="1" ht="14.4" customHeight="1" x14ac:dyDescent="0.3">
      <c r="A17" s="178"/>
      <c r="B17" s="199"/>
      <c r="C17" s="22" t="s">
        <v>25</v>
      </c>
      <c r="D17" s="19">
        <f t="shared" ref="D17:E17" si="5">D23+D29+D35+D41</f>
        <v>0</v>
      </c>
      <c r="E17" s="19">
        <f t="shared" si="5"/>
        <v>0</v>
      </c>
      <c r="F17" s="20"/>
      <c r="I17" s="126"/>
    </row>
    <row r="18" spans="1:9" s="109" customFormat="1" x14ac:dyDescent="0.25">
      <c r="A18" s="180">
        <v>3</v>
      </c>
      <c r="B18" s="181" t="s">
        <v>66</v>
      </c>
      <c r="C18" s="104" t="s">
        <v>9</v>
      </c>
      <c r="D18" s="134">
        <f>SUM(D19:D23)</f>
        <v>0</v>
      </c>
      <c r="E18" s="134">
        <f>SUM(E19:E23)</f>
        <v>0</v>
      </c>
      <c r="F18" s="132"/>
      <c r="I18" s="120"/>
    </row>
    <row r="19" spans="1:9" s="109" customFormat="1" x14ac:dyDescent="0.25">
      <c r="A19" s="180"/>
      <c r="B19" s="181"/>
      <c r="C19" s="104" t="s">
        <v>21</v>
      </c>
      <c r="D19" s="134">
        <f>'приложение 8'!F13</f>
        <v>0</v>
      </c>
      <c r="E19" s="134">
        <f>'приложение 8'!G13</f>
        <v>0</v>
      </c>
      <c r="F19" s="132"/>
      <c r="I19" s="120"/>
    </row>
    <row r="20" spans="1:9" s="109" customFormat="1" ht="13.8" customHeight="1" x14ac:dyDescent="0.25">
      <c r="A20" s="180"/>
      <c r="B20" s="181"/>
      <c r="C20" s="104" t="s">
        <v>22</v>
      </c>
      <c r="D20" s="134">
        <f>'приложение 8'!F14</f>
        <v>0</v>
      </c>
      <c r="E20" s="134">
        <f>'приложение 8'!G14</f>
        <v>0</v>
      </c>
      <c r="F20" s="132"/>
      <c r="I20" s="126"/>
    </row>
    <row r="21" spans="1:9" s="109" customFormat="1" x14ac:dyDescent="0.25">
      <c r="A21" s="180"/>
      <c r="B21" s="181"/>
      <c r="C21" s="133" t="s">
        <v>23</v>
      </c>
      <c r="D21" s="134">
        <f>'Приложение 7'!G13</f>
        <v>0</v>
      </c>
      <c r="E21" s="134">
        <f>'Приложение 7'!H13</f>
        <v>0</v>
      </c>
      <c r="F21" s="132"/>
      <c r="I21" s="120"/>
    </row>
    <row r="22" spans="1:9" s="109" customFormat="1" x14ac:dyDescent="0.25">
      <c r="A22" s="180"/>
      <c r="B22" s="181"/>
      <c r="C22" s="133" t="s">
        <v>24</v>
      </c>
      <c r="D22" s="134"/>
      <c r="E22" s="134"/>
      <c r="F22" s="132"/>
      <c r="I22" s="120"/>
    </row>
    <row r="23" spans="1:9" s="109" customFormat="1" ht="13.8" customHeight="1" x14ac:dyDescent="0.25">
      <c r="A23" s="180"/>
      <c r="B23" s="181"/>
      <c r="C23" s="133" t="s">
        <v>25</v>
      </c>
      <c r="D23" s="134"/>
      <c r="E23" s="134"/>
      <c r="F23" s="132"/>
      <c r="I23" s="126"/>
    </row>
    <row r="24" spans="1:9" s="109" customFormat="1" x14ac:dyDescent="0.25">
      <c r="A24" s="180">
        <v>4</v>
      </c>
      <c r="B24" s="189" t="s">
        <v>67</v>
      </c>
      <c r="C24" s="104" t="s">
        <v>9</v>
      </c>
      <c r="D24" s="134">
        <f>SUM(D25:D29)</f>
        <v>2455.6999999999998</v>
      </c>
      <c r="E24" s="134">
        <f>SUM(E25:E29)</f>
        <v>0</v>
      </c>
      <c r="F24" s="132"/>
      <c r="I24" s="120"/>
    </row>
    <row r="25" spans="1:9" s="109" customFormat="1" x14ac:dyDescent="0.25">
      <c r="A25" s="180"/>
      <c r="B25" s="189"/>
      <c r="C25" s="104" t="s">
        <v>21</v>
      </c>
      <c r="D25" s="134">
        <f>'приложение 8'!F16</f>
        <v>0</v>
      </c>
      <c r="E25" s="134">
        <f>'приложение 8'!G16</f>
        <v>0</v>
      </c>
      <c r="F25" s="132"/>
      <c r="I25" s="120"/>
    </row>
    <row r="26" spans="1:9" s="109" customFormat="1" ht="13.8" customHeight="1" x14ac:dyDescent="0.25">
      <c r="A26" s="180"/>
      <c r="B26" s="189"/>
      <c r="C26" s="104" t="s">
        <v>22</v>
      </c>
      <c r="D26" s="134">
        <f>'приложение 8'!F17</f>
        <v>1036.3</v>
      </c>
      <c r="E26" s="134">
        <f>'приложение 8'!G17</f>
        <v>0</v>
      </c>
      <c r="F26" s="132"/>
      <c r="I26" s="126"/>
    </row>
    <row r="27" spans="1:9" s="109" customFormat="1" x14ac:dyDescent="0.25">
      <c r="A27" s="180"/>
      <c r="B27" s="189"/>
      <c r="C27" s="133" t="s">
        <v>23</v>
      </c>
      <c r="D27" s="134">
        <f>'Приложение 7'!G14</f>
        <v>1419.4</v>
      </c>
      <c r="E27" s="134">
        <f>'Приложение 7'!H14</f>
        <v>0</v>
      </c>
      <c r="F27" s="132"/>
      <c r="I27" s="120"/>
    </row>
    <row r="28" spans="1:9" s="109" customFormat="1" x14ac:dyDescent="0.25">
      <c r="A28" s="180"/>
      <c r="B28" s="189"/>
      <c r="C28" s="133" t="s">
        <v>24</v>
      </c>
      <c r="D28" s="134"/>
      <c r="E28" s="134"/>
      <c r="F28" s="132"/>
      <c r="I28" s="120"/>
    </row>
    <row r="29" spans="1:9" s="109" customFormat="1" ht="13.8" customHeight="1" x14ac:dyDescent="0.25">
      <c r="A29" s="180"/>
      <c r="B29" s="189"/>
      <c r="C29" s="133" t="s">
        <v>25</v>
      </c>
      <c r="D29" s="134"/>
      <c r="E29" s="134"/>
      <c r="F29" s="132"/>
      <c r="I29" s="125"/>
    </row>
    <row r="30" spans="1:9" s="109" customFormat="1" x14ac:dyDescent="0.25">
      <c r="A30" s="180">
        <v>5</v>
      </c>
      <c r="B30" s="189" t="s">
        <v>68</v>
      </c>
      <c r="C30" s="104" t="s">
        <v>9</v>
      </c>
      <c r="D30" s="134">
        <f>SUM(D31:D35)</f>
        <v>147</v>
      </c>
      <c r="E30" s="134">
        <f>SUM(E31:E35)</f>
        <v>0</v>
      </c>
      <c r="F30" s="132"/>
      <c r="I30" s="119"/>
    </row>
    <row r="31" spans="1:9" s="109" customFormat="1" x14ac:dyDescent="0.25">
      <c r="A31" s="180"/>
      <c r="B31" s="189"/>
      <c r="C31" s="104" t="s">
        <v>21</v>
      </c>
      <c r="D31" s="134">
        <f>'приложение 8'!F19</f>
        <v>0</v>
      </c>
      <c r="E31" s="134">
        <f>'приложение 8'!G19</f>
        <v>0</v>
      </c>
      <c r="F31" s="132"/>
      <c r="I31" s="119"/>
    </row>
    <row r="32" spans="1:9" s="109" customFormat="1" ht="13.8" customHeight="1" x14ac:dyDescent="0.25">
      <c r="A32" s="180"/>
      <c r="B32" s="189"/>
      <c r="C32" s="104" t="s">
        <v>22</v>
      </c>
      <c r="D32" s="134">
        <f>'приложение 8'!F20</f>
        <v>0</v>
      </c>
      <c r="E32" s="134">
        <f>'приложение 8'!G20</f>
        <v>0</v>
      </c>
      <c r="F32" s="132"/>
      <c r="I32" s="127"/>
    </row>
    <row r="33" spans="1:9" s="109" customFormat="1" x14ac:dyDescent="0.25">
      <c r="A33" s="180"/>
      <c r="B33" s="189"/>
      <c r="C33" s="133" t="s">
        <v>23</v>
      </c>
      <c r="D33" s="134">
        <f>'Приложение 7'!G15</f>
        <v>147</v>
      </c>
      <c r="E33" s="134">
        <f>'Приложение 7'!H15</f>
        <v>0</v>
      </c>
      <c r="F33" s="132"/>
      <c r="I33" s="121"/>
    </row>
    <row r="34" spans="1:9" s="109" customFormat="1" x14ac:dyDescent="0.25">
      <c r="A34" s="180"/>
      <c r="B34" s="189"/>
      <c r="C34" s="133" t="s">
        <v>24</v>
      </c>
      <c r="D34" s="134"/>
      <c r="E34" s="134"/>
      <c r="F34" s="132"/>
      <c r="I34" s="121"/>
    </row>
    <row r="35" spans="1:9" s="109" customFormat="1" ht="13.8" customHeight="1" x14ac:dyDescent="0.25">
      <c r="A35" s="180"/>
      <c r="B35" s="189"/>
      <c r="C35" s="133" t="s">
        <v>25</v>
      </c>
      <c r="D35" s="134"/>
      <c r="E35" s="134"/>
      <c r="F35" s="132"/>
      <c r="I35" s="125"/>
    </row>
    <row r="36" spans="1:9" s="109" customFormat="1" x14ac:dyDescent="0.25">
      <c r="A36" s="180">
        <v>6</v>
      </c>
      <c r="B36" s="200" t="s">
        <v>69</v>
      </c>
      <c r="C36" s="104" t="s">
        <v>9</v>
      </c>
      <c r="D36" s="134">
        <f>D37+D38+D39+D40+D41</f>
        <v>60</v>
      </c>
      <c r="E36" s="134">
        <f>E37+E38+E39+E40+E41</f>
        <v>60</v>
      </c>
      <c r="F36" s="132"/>
      <c r="I36" s="119"/>
    </row>
    <row r="37" spans="1:9" s="109" customFormat="1" x14ac:dyDescent="0.25">
      <c r="A37" s="180"/>
      <c r="B37" s="201"/>
      <c r="C37" s="104" t="s">
        <v>21</v>
      </c>
      <c r="D37" s="134">
        <f>'приложение 8'!F22</f>
        <v>0</v>
      </c>
      <c r="E37" s="134">
        <f>'приложение 8'!G22</f>
        <v>0</v>
      </c>
      <c r="F37" s="132"/>
      <c r="I37" s="119"/>
    </row>
    <row r="38" spans="1:9" s="109" customFormat="1" ht="13.8" customHeight="1" x14ac:dyDescent="0.25">
      <c r="A38" s="180"/>
      <c r="B38" s="201"/>
      <c r="C38" s="104" t="s">
        <v>22</v>
      </c>
      <c r="D38" s="134">
        <f>'приложение 8'!F23</f>
        <v>0</v>
      </c>
      <c r="E38" s="134">
        <f>'приложение 8'!G23</f>
        <v>0</v>
      </c>
      <c r="F38" s="132"/>
      <c r="I38" s="128"/>
    </row>
    <row r="39" spans="1:9" s="109" customFormat="1" x14ac:dyDescent="0.25">
      <c r="A39" s="180"/>
      <c r="B39" s="201"/>
      <c r="C39" s="133" t="s">
        <v>23</v>
      </c>
      <c r="D39" s="134">
        <f>'Приложение 7'!G16</f>
        <v>60</v>
      </c>
      <c r="E39" s="134">
        <f>'Приложение 7'!H16</f>
        <v>60</v>
      </c>
      <c r="F39" s="132"/>
      <c r="I39" s="122"/>
    </row>
    <row r="40" spans="1:9" s="109" customFormat="1" x14ac:dyDescent="0.25">
      <c r="A40" s="180"/>
      <c r="B40" s="201"/>
      <c r="C40" s="133" t="s">
        <v>24</v>
      </c>
      <c r="D40" s="134"/>
      <c r="E40" s="134"/>
      <c r="F40" s="132"/>
      <c r="I40" s="122"/>
    </row>
    <row r="41" spans="1:9" s="109" customFormat="1" ht="13.8" customHeight="1" x14ac:dyDescent="0.25">
      <c r="A41" s="180"/>
      <c r="B41" s="202"/>
      <c r="C41" s="133" t="s">
        <v>25</v>
      </c>
      <c r="D41" s="134"/>
      <c r="E41" s="134"/>
      <c r="F41" s="132"/>
      <c r="I41" s="129"/>
    </row>
    <row r="42" spans="1:9" s="21" customFormat="1" ht="14.4" x14ac:dyDescent="0.3">
      <c r="A42" s="178">
        <v>7</v>
      </c>
      <c r="B42" s="179" t="s">
        <v>70</v>
      </c>
      <c r="C42" s="18" t="s">
        <v>9</v>
      </c>
      <c r="D42" s="19">
        <f t="shared" ref="D42:E42" si="6">D48+D54</f>
        <v>2442.9</v>
      </c>
      <c r="E42" s="19">
        <f t="shared" si="6"/>
        <v>499.29999999999995</v>
      </c>
      <c r="F42" s="20"/>
      <c r="I42" s="123"/>
    </row>
    <row r="43" spans="1:9" s="21" customFormat="1" ht="14.4" x14ac:dyDescent="0.3">
      <c r="A43" s="178"/>
      <c r="B43" s="179"/>
      <c r="C43" s="18" t="s">
        <v>21</v>
      </c>
      <c r="D43" s="19">
        <f t="shared" ref="D43:E43" si="7">D49+D55</f>
        <v>0</v>
      </c>
      <c r="E43" s="19">
        <f t="shared" si="7"/>
        <v>0</v>
      </c>
      <c r="F43" s="20"/>
      <c r="I43" s="123"/>
    </row>
    <row r="44" spans="1:9" s="21" customFormat="1" ht="14.4" customHeight="1" x14ac:dyDescent="0.3">
      <c r="A44" s="178"/>
      <c r="B44" s="179"/>
      <c r="C44" s="18" t="s">
        <v>22</v>
      </c>
      <c r="D44" s="19">
        <f t="shared" ref="D44:E44" si="8">D50+D56</f>
        <v>2005.9</v>
      </c>
      <c r="E44" s="19">
        <f t="shared" si="8"/>
        <v>316.89999999999998</v>
      </c>
      <c r="F44" s="20"/>
      <c r="I44" s="130"/>
    </row>
    <row r="45" spans="1:9" s="21" customFormat="1" ht="14.4" x14ac:dyDescent="0.3">
      <c r="A45" s="178"/>
      <c r="B45" s="179"/>
      <c r="C45" s="22" t="s">
        <v>23</v>
      </c>
      <c r="D45" s="19">
        <f t="shared" ref="D45:E45" si="9">D51+D57</f>
        <v>437</v>
      </c>
      <c r="E45" s="19">
        <f t="shared" si="9"/>
        <v>182.4</v>
      </c>
      <c r="F45" s="20"/>
      <c r="I45" s="124"/>
    </row>
    <row r="46" spans="1:9" s="21" customFormat="1" ht="14.4" x14ac:dyDescent="0.3">
      <c r="A46" s="178"/>
      <c r="B46" s="179"/>
      <c r="C46" s="22" t="s">
        <v>24</v>
      </c>
      <c r="D46" s="19">
        <f t="shared" ref="D46:E46" si="10">D52+D58</f>
        <v>0</v>
      </c>
      <c r="E46" s="19">
        <f t="shared" si="10"/>
        <v>0</v>
      </c>
      <c r="F46" s="20"/>
      <c r="I46" s="124"/>
    </row>
    <row r="47" spans="1:9" s="21" customFormat="1" ht="14.4" customHeight="1" x14ac:dyDescent="0.3">
      <c r="A47" s="178"/>
      <c r="B47" s="179"/>
      <c r="C47" s="22" t="s">
        <v>25</v>
      </c>
      <c r="D47" s="19">
        <f>D53+D59</f>
        <v>0</v>
      </c>
      <c r="E47" s="19">
        <f>E53+E59</f>
        <v>0</v>
      </c>
      <c r="F47" s="20"/>
      <c r="I47" s="20"/>
    </row>
    <row r="48" spans="1:9" s="109" customFormat="1" x14ac:dyDescent="0.25">
      <c r="A48" s="180">
        <v>8</v>
      </c>
      <c r="B48" s="200" t="s">
        <v>71</v>
      </c>
      <c r="C48" s="104" t="s">
        <v>9</v>
      </c>
      <c r="D48" s="134">
        <f>SUM(D49:D53)</f>
        <v>1383.4</v>
      </c>
      <c r="E48" s="134">
        <f>SUM(E49:E53)</f>
        <v>499.29999999999995</v>
      </c>
      <c r="F48" s="132"/>
      <c r="I48" s="132"/>
    </row>
    <row r="49" spans="1:9" s="109" customFormat="1" x14ac:dyDescent="0.25">
      <c r="A49" s="180"/>
      <c r="B49" s="201"/>
      <c r="C49" s="104" t="s">
        <v>21</v>
      </c>
      <c r="D49" s="134">
        <f>'приложение 8'!F28</f>
        <v>0</v>
      </c>
      <c r="E49" s="134">
        <f>'приложение 8'!G28</f>
        <v>0</v>
      </c>
      <c r="F49" s="132"/>
      <c r="I49" s="132"/>
    </row>
    <row r="50" spans="1:9" s="109" customFormat="1" x14ac:dyDescent="0.25">
      <c r="A50" s="180"/>
      <c r="B50" s="201"/>
      <c r="C50" s="104" t="s">
        <v>22</v>
      </c>
      <c r="D50" s="134">
        <f>'приложение 8'!F29</f>
        <v>1135.5</v>
      </c>
      <c r="E50" s="134">
        <f>'приложение 8'!G29</f>
        <v>316.89999999999998</v>
      </c>
      <c r="F50" s="132"/>
      <c r="I50" s="132"/>
    </row>
    <row r="51" spans="1:9" s="109" customFormat="1" x14ac:dyDescent="0.25">
      <c r="A51" s="180"/>
      <c r="B51" s="201"/>
      <c r="C51" s="133" t="s">
        <v>23</v>
      </c>
      <c r="D51" s="134">
        <f>'Приложение 7'!G19</f>
        <v>247.9</v>
      </c>
      <c r="E51" s="134">
        <f>'Приложение 7'!H19</f>
        <v>182.4</v>
      </c>
      <c r="F51" s="132"/>
      <c r="I51" s="132"/>
    </row>
    <row r="52" spans="1:9" s="109" customFormat="1" x14ac:dyDescent="0.25">
      <c r="A52" s="180"/>
      <c r="B52" s="201"/>
      <c r="C52" s="133" t="s">
        <v>24</v>
      </c>
      <c r="D52" s="134"/>
      <c r="E52" s="134"/>
      <c r="F52" s="132"/>
      <c r="I52" s="132"/>
    </row>
    <row r="53" spans="1:9" s="109" customFormat="1" x14ac:dyDescent="0.25">
      <c r="A53" s="180"/>
      <c r="B53" s="202"/>
      <c r="C53" s="133" t="s">
        <v>25</v>
      </c>
      <c r="D53" s="134"/>
      <c r="E53" s="134"/>
      <c r="F53" s="132"/>
      <c r="I53" s="132"/>
    </row>
    <row r="54" spans="1:9" s="109" customFormat="1" ht="18.600000000000001" customHeight="1" x14ac:dyDescent="0.25">
      <c r="A54" s="190">
        <v>9</v>
      </c>
      <c r="B54" s="200" t="s">
        <v>87</v>
      </c>
      <c r="C54" s="104" t="s">
        <v>9</v>
      </c>
      <c r="D54" s="134">
        <f>SUM(D55:D59)</f>
        <v>1059.5</v>
      </c>
      <c r="E54" s="134">
        <f>SUM(E55:E59)</f>
        <v>0</v>
      </c>
      <c r="F54" s="132"/>
      <c r="I54" s="132"/>
    </row>
    <row r="55" spans="1:9" s="109" customFormat="1" ht="18.600000000000001" customHeight="1" x14ac:dyDescent="0.25">
      <c r="A55" s="191"/>
      <c r="B55" s="201"/>
      <c r="C55" s="104" t="s">
        <v>21</v>
      </c>
      <c r="D55" s="134">
        <f>'приложение 8'!F31</f>
        <v>0</v>
      </c>
      <c r="E55" s="134">
        <f>'приложение 8'!G31</f>
        <v>0</v>
      </c>
      <c r="F55" s="132"/>
      <c r="I55" s="132"/>
    </row>
    <row r="56" spans="1:9" s="109" customFormat="1" ht="18.600000000000001" customHeight="1" x14ac:dyDescent="0.25">
      <c r="A56" s="191"/>
      <c r="B56" s="201"/>
      <c r="C56" s="104" t="s">
        <v>22</v>
      </c>
      <c r="D56" s="134">
        <f>'приложение 8'!F32</f>
        <v>870.4</v>
      </c>
      <c r="E56" s="134">
        <f>'приложение 8'!G32</f>
        <v>0</v>
      </c>
      <c r="F56" s="132"/>
      <c r="I56" s="132"/>
    </row>
    <row r="57" spans="1:9" s="109" customFormat="1" ht="18.600000000000001" customHeight="1" x14ac:dyDescent="0.25">
      <c r="A57" s="191"/>
      <c r="B57" s="201"/>
      <c r="C57" s="133" t="s">
        <v>23</v>
      </c>
      <c r="D57" s="134">
        <f>'Приложение 7'!G20</f>
        <v>189.1</v>
      </c>
      <c r="E57" s="134">
        <f>'Приложение 7'!H20</f>
        <v>0</v>
      </c>
      <c r="F57" s="132"/>
      <c r="I57" s="132"/>
    </row>
    <row r="58" spans="1:9" s="109" customFormat="1" ht="18.600000000000001" customHeight="1" x14ac:dyDescent="0.25">
      <c r="A58" s="191"/>
      <c r="B58" s="201"/>
      <c r="C58" s="133" t="s">
        <v>24</v>
      </c>
      <c r="D58" s="134"/>
      <c r="E58" s="134"/>
      <c r="F58" s="132"/>
      <c r="I58" s="132"/>
    </row>
    <row r="59" spans="1:9" s="109" customFormat="1" ht="18.600000000000001" customHeight="1" x14ac:dyDescent="0.25">
      <c r="A59" s="192"/>
      <c r="B59" s="202"/>
      <c r="C59" s="133" t="s">
        <v>25</v>
      </c>
      <c r="D59" s="134"/>
      <c r="E59" s="134"/>
      <c r="F59" s="132"/>
      <c r="I59" s="132"/>
    </row>
    <row r="60" spans="1:9" s="21" customFormat="1" ht="14.4" x14ac:dyDescent="0.3">
      <c r="A60" s="178">
        <v>12</v>
      </c>
      <c r="B60" s="188" t="s">
        <v>52</v>
      </c>
      <c r="C60" s="18" t="s">
        <v>9</v>
      </c>
      <c r="D60" s="19">
        <f>D66</f>
        <v>18525.8</v>
      </c>
      <c r="E60" s="19">
        <f>E66</f>
        <v>8289.5999999999985</v>
      </c>
      <c r="F60" s="20"/>
      <c r="I60" s="20"/>
    </row>
    <row r="61" spans="1:9" s="21" customFormat="1" ht="14.4" x14ac:dyDescent="0.3">
      <c r="A61" s="178"/>
      <c r="B61" s="188"/>
      <c r="C61" s="18" t="s">
        <v>21</v>
      </c>
      <c r="D61" s="19">
        <f t="shared" ref="D61:E61" si="11">D67</f>
        <v>0</v>
      </c>
      <c r="E61" s="19">
        <f t="shared" si="11"/>
        <v>0</v>
      </c>
      <c r="F61" s="20"/>
      <c r="I61" s="20"/>
    </row>
    <row r="62" spans="1:9" s="21" customFormat="1" ht="14.4" x14ac:dyDescent="0.3">
      <c r="A62" s="178"/>
      <c r="B62" s="188"/>
      <c r="C62" s="18" t="s">
        <v>22</v>
      </c>
      <c r="D62" s="19">
        <f t="shared" ref="D62:E62" si="12">D68</f>
        <v>10000</v>
      </c>
      <c r="E62" s="19">
        <f t="shared" si="12"/>
        <v>3185.7</v>
      </c>
      <c r="F62" s="20"/>
      <c r="I62" s="20"/>
    </row>
    <row r="63" spans="1:9" s="21" customFormat="1" ht="14.4" x14ac:dyDescent="0.3">
      <c r="A63" s="178"/>
      <c r="B63" s="188"/>
      <c r="C63" s="22" t="s">
        <v>23</v>
      </c>
      <c r="D63" s="19">
        <f t="shared" ref="D63:E63" si="13">D69</f>
        <v>8525.7999999999993</v>
      </c>
      <c r="E63" s="19">
        <f t="shared" si="13"/>
        <v>5103.8999999999996</v>
      </c>
      <c r="F63" s="20"/>
      <c r="I63" s="20"/>
    </row>
    <row r="64" spans="1:9" s="21" customFormat="1" ht="14.4" x14ac:dyDescent="0.3">
      <c r="A64" s="178"/>
      <c r="B64" s="188"/>
      <c r="C64" s="22" t="s">
        <v>24</v>
      </c>
      <c r="D64" s="19">
        <f t="shared" ref="D64:E64" si="14">D70</f>
        <v>0</v>
      </c>
      <c r="E64" s="19">
        <f t="shared" si="14"/>
        <v>0</v>
      </c>
      <c r="F64" s="20"/>
      <c r="I64" s="20"/>
    </row>
    <row r="65" spans="1:9" s="21" customFormat="1" ht="14.4" x14ac:dyDescent="0.3">
      <c r="A65" s="178"/>
      <c r="B65" s="188"/>
      <c r="C65" s="22" t="s">
        <v>25</v>
      </c>
      <c r="D65" s="19">
        <f t="shared" ref="D65:E65" si="15">D71</f>
        <v>0</v>
      </c>
      <c r="E65" s="19">
        <f t="shared" si="15"/>
        <v>0</v>
      </c>
      <c r="F65" s="20"/>
      <c r="I65" s="20"/>
    </row>
    <row r="66" spans="1:9" s="109" customFormat="1" x14ac:dyDescent="0.25">
      <c r="A66" s="180">
        <v>13</v>
      </c>
      <c r="B66" s="187" t="s">
        <v>29</v>
      </c>
      <c r="C66" s="104" t="s">
        <v>9</v>
      </c>
      <c r="D66" s="134">
        <f>SUM(D67:D71)</f>
        <v>18525.8</v>
      </c>
      <c r="E66" s="134">
        <f>SUM(E67:E71)</f>
        <v>8289.5999999999985</v>
      </c>
      <c r="F66" s="132"/>
      <c r="I66" s="132"/>
    </row>
    <row r="67" spans="1:9" s="109" customFormat="1" x14ac:dyDescent="0.25">
      <c r="A67" s="180"/>
      <c r="B67" s="187"/>
      <c r="C67" s="104" t="s">
        <v>21</v>
      </c>
      <c r="D67" s="134">
        <f>'приложение 8'!F37</f>
        <v>0</v>
      </c>
      <c r="E67" s="134">
        <f>'приложение 8'!G37</f>
        <v>0</v>
      </c>
      <c r="F67" s="132"/>
      <c r="I67" s="132"/>
    </row>
    <row r="68" spans="1:9" s="109" customFormat="1" x14ac:dyDescent="0.25">
      <c r="A68" s="180"/>
      <c r="B68" s="187"/>
      <c r="C68" s="104" t="s">
        <v>22</v>
      </c>
      <c r="D68" s="134">
        <f>'приложение 8'!F38</f>
        <v>10000</v>
      </c>
      <c r="E68" s="134">
        <f>'приложение 8'!G38</f>
        <v>3185.7</v>
      </c>
      <c r="F68" s="132"/>
      <c r="I68" s="132"/>
    </row>
    <row r="69" spans="1:9" s="109" customFormat="1" x14ac:dyDescent="0.25">
      <c r="A69" s="180"/>
      <c r="B69" s="187"/>
      <c r="C69" s="133" t="s">
        <v>23</v>
      </c>
      <c r="D69" s="134">
        <f>'Приложение 7'!G22</f>
        <v>8525.7999999999993</v>
      </c>
      <c r="E69" s="134">
        <f>'Приложение 7'!H22</f>
        <v>5103.8999999999996</v>
      </c>
      <c r="F69" s="132"/>
      <c r="I69" s="132"/>
    </row>
    <row r="70" spans="1:9" s="109" customFormat="1" x14ac:dyDescent="0.25">
      <c r="A70" s="180"/>
      <c r="B70" s="187"/>
      <c r="C70" s="133" t="s">
        <v>24</v>
      </c>
      <c r="D70" s="134"/>
      <c r="E70" s="134"/>
      <c r="F70" s="132"/>
      <c r="I70" s="132"/>
    </row>
    <row r="71" spans="1:9" s="109" customFormat="1" x14ac:dyDescent="0.25">
      <c r="A71" s="180"/>
      <c r="B71" s="187"/>
      <c r="C71" s="133" t="s">
        <v>25</v>
      </c>
      <c r="D71" s="131"/>
      <c r="E71" s="131"/>
      <c r="F71" s="132"/>
      <c r="I71" s="132"/>
    </row>
    <row r="72" spans="1:9" s="21" customFormat="1" ht="14.4" x14ac:dyDescent="0.3">
      <c r="A72" s="178">
        <v>14</v>
      </c>
      <c r="B72" s="188" t="s">
        <v>57</v>
      </c>
      <c r="C72" s="18" t="s">
        <v>9</v>
      </c>
      <c r="D72" s="30">
        <f>D78</f>
        <v>643.6</v>
      </c>
      <c r="E72" s="30">
        <f>E78</f>
        <v>239.8</v>
      </c>
      <c r="I72" s="20"/>
    </row>
    <row r="73" spans="1:9" s="21" customFormat="1" ht="14.4" x14ac:dyDescent="0.3">
      <c r="A73" s="178"/>
      <c r="B73" s="188"/>
      <c r="C73" s="18" t="s">
        <v>21</v>
      </c>
      <c r="D73" s="30">
        <f t="shared" ref="D73:E73" si="16">D79</f>
        <v>0</v>
      </c>
      <c r="E73" s="30">
        <f t="shared" si="16"/>
        <v>0</v>
      </c>
      <c r="I73" s="20"/>
    </row>
    <row r="74" spans="1:9" s="21" customFormat="1" ht="14.4" x14ac:dyDescent="0.3">
      <c r="A74" s="178"/>
      <c r="B74" s="188"/>
      <c r="C74" s="18" t="s">
        <v>22</v>
      </c>
      <c r="D74" s="30">
        <f t="shared" ref="D74:E74" si="17">D80</f>
        <v>643.6</v>
      </c>
      <c r="E74" s="30">
        <f t="shared" si="17"/>
        <v>239.8</v>
      </c>
      <c r="I74" s="20"/>
    </row>
    <row r="75" spans="1:9" s="21" customFormat="1" ht="14.4" x14ac:dyDescent="0.3">
      <c r="A75" s="178"/>
      <c r="B75" s="188"/>
      <c r="C75" s="22" t="s">
        <v>23</v>
      </c>
      <c r="D75" s="30">
        <f t="shared" ref="D75:E75" si="18">D81</f>
        <v>0</v>
      </c>
      <c r="E75" s="30">
        <f t="shared" si="18"/>
        <v>0</v>
      </c>
      <c r="I75" s="20"/>
    </row>
    <row r="76" spans="1:9" s="21" customFormat="1" ht="14.4" x14ac:dyDescent="0.3">
      <c r="A76" s="178"/>
      <c r="B76" s="188"/>
      <c r="C76" s="22" t="s">
        <v>24</v>
      </c>
      <c r="D76" s="30">
        <f t="shared" ref="D76:E76" si="19">D82</f>
        <v>0</v>
      </c>
      <c r="E76" s="30">
        <f t="shared" si="19"/>
        <v>0</v>
      </c>
      <c r="I76" s="20"/>
    </row>
    <row r="77" spans="1:9" s="21" customFormat="1" ht="14.4" x14ac:dyDescent="0.3">
      <c r="A77" s="178"/>
      <c r="B77" s="188"/>
      <c r="C77" s="22" t="s">
        <v>25</v>
      </c>
      <c r="D77" s="30">
        <f t="shared" ref="D77:E77" si="20">D83</f>
        <v>0</v>
      </c>
      <c r="E77" s="30">
        <f t="shared" si="20"/>
        <v>0</v>
      </c>
      <c r="I77" s="20"/>
    </row>
    <row r="78" spans="1:9" s="109" customFormat="1" x14ac:dyDescent="0.25">
      <c r="A78" s="180">
        <v>15</v>
      </c>
      <c r="B78" s="187" t="s">
        <v>72</v>
      </c>
      <c r="C78" s="104" t="s">
        <v>9</v>
      </c>
      <c r="D78" s="131">
        <f>SUM(D79:D83)</f>
        <v>643.6</v>
      </c>
      <c r="E78" s="131">
        <f>SUM(E79:E83)</f>
        <v>239.8</v>
      </c>
      <c r="I78" s="132"/>
    </row>
    <row r="79" spans="1:9" s="109" customFormat="1" x14ac:dyDescent="0.25">
      <c r="A79" s="180"/>
      <c r="B79" s="187"/>
      <c r="C79" s="104" t="s">
        <v>21</v>
      </c>
      <c r="D79" s="131">
        <f>'приложение 8'!F43</f>
        <v>0</v>
      </c>
      <c r="E79" s="131">
        <f>'приложение 8'!G43</f>
        <v>0</v>
      </c>
      <c r="I79" s="132"/>
    </row>
    <row r="80" spans="1:9" s="109" customFormat="1" x14ac:dyDescent="0.25">
      <c r="A80" s="180"/>
      <c r="B80" s="187"/>
      <c r="C80" s="104" t="s">
        <v>22</v>
      </c>
      <c r="D80" s="131">
        <f>'приложение 8'!F44</f>
        <v>643.6</v>
      </c>
      <c r="E80" s="131">
        <f>'приложение 8'!G44</f>
        <v>239.8</v>
      </c>
      <c r="I80" s="132"/>
    </row>
    <row r="81" spans="1:9" s="109" customFormat="1" x14ac:dyDescent="0.25">
      <c r="A81" s="180"/>
      <c r="B81" s="187"/>
      <c r="C81" s="133" t="s">
        <v>23</v>
      </c>
      <c r="D81" s="131">
        <f>'Приложение 7'!G24</f>
        <v>0</v>
      </c>
      <c r="E81" s="131">
        <f>'Приложение 7'!H24</f>
        <v>0</v>
      </c>
      <c r="I81" s="132"/>
    </row>
    <row r="82" spans="1:9" s="109" customFormat="1" x14ac:dyDescent="0.25">
      <c r="A82" s="180"/>
      <c r="B82" s="187"/>
      <c r="C82" s="133" t="s">
        <v>24</v>
      </c>
      <c r="D82" s="131"/>
      <c r="E82" s="131"/>
      <c r="I82" s="132"/>
    </row>
    <row r="83" spans="1:9" s="109" customFormat="1" x14ac:dyDescent="0.25">
      <c r="A83" s="180"/>
      <c r="B83" s="187"/>
      <c r="C83" s="133" t="s">
        <v>25</v>
      </c>
      <c r="D83" s="131"/>
      <c r="E83" s="131"/>
      <c r="I83" s="132"/>
    </row>
  </sheetData>
  <mergeCells count="32">
    <mergeCell ref="A48:A53"/>
    <mergeCell ref="B48:B53"/>
    <mergeCell ref="A78:A83"/>
    <mergeCell ref="B78:B83"/>
    <mergeCell ref="A60:A65"/>
    <mergeCell ref="B60:B65"/>
    <mergeCell ref="A66:A71"/>
    <mergeCell ref="B66:B71"/>
    <mergeCell ref="B72:B77"/>
    <mergeCell ref="A72:A77"/>
    <mergeCell ref="B54:B59"/>
    <mergeCell ref="A54:A59"/>
    <mergeCell ref="A24:A29"/>
    <mergeCell ref="B24:B29"/>
    <mergeCell ref="A30:A35"/>
    <mergeCell ref="B30:B35"/>
    <mergeCell ref="A42:A47"/>
    <mergeCell ref="B42:B47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2021-07-08T12:48:06Z</dcterms:modified>
</cp:coreProperties>
</file>