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3"/>
  </bookViews>
  <sheets>
    <sheet name="Приложение 7" sheetId="1" r:id="rId1"/>
    <sheet name="Приложение 8" sheetId="2" r:id="rId2"/>
    <sheet name="Приложение 9" sheetId="3" r:id="rId3"/>
    <sheet name="Приложение 10" sheetId="4" r:id="rId4"/>
  </sheets>
  <definedNames>
    <definedName name="_xlnm._FilterDatabase" localSheetId="2" hidden="1">'Приложение 9'!$C$1:$C$254</definedName>
  </definedNames>
  <calcPr fullCalcOnLoad="1"/>
</workbook>
</file>

<file path=xl/sharedStrings.xml><?xml version="1.0" encoding="utf-8"?>
<sst xmlns="http://schemas.openxmlformats.org/spreadsheetml/2006/main" count="798" uniqueCount="194">
  <si>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</si>
  <si>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</si>
  <si>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</si>
  <si>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</si>
  <si>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</si>
  <si>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</si>
  <si>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</si>
  <si>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</si>
  <si>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% исполнения</t>
  </si>
  <si>
    <t xml:space="preserve">Отчет о финансовом обеспечении   муниципальной программы </t>
  </si>
  <si>
    <t>администрация района</t>
  </si>
  <si>
    <t xml:space="preserve"> администрация района</t>
  </si>
  <si>
    <t xml:space="preserve"> годовой план</t>
  </si>
  <si>
    <t>Основное мероприятие 2 подпрограммы 3 
Уплата взносов на капитальный ремонт муниципального жилого фонда</t>
  </si>
  <si>
    <t>Основное мероприятие 3 подпрограммы 4
Технический контроль качества, экспертиза качества, осуществляемые в дорожной деятельности</t>
  </si>
  <si>
    <t>Основное мероприятие 4 подпрограммы 4
Комплекс работ по содержанию автомобильных дорог</t>
  </si>
  <si>
    <t>Основное мероприятие 1 подпрограммы 1 
Финансирование кадастровых работ по формированию земельных участков</t>
  </si>
  <si>
    <t>Начальник отдела реформирования ЖКХ администрации Грязинского муниципального района</t>
  </si>
  <si>
    <t>Источники ресурсного обеспечения</t>
  </si>
  <si>
    <t>№ 
п/п</t>
  </si>
  <si>
    <t>Расходы (тыс.руб.)</t>
  </si>
  <si>
    <t>План отчетного периода</t>
  </si>
  <si>
    <t>Всего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</si>
  <si>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</si>
  <si>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</si>
  <si>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</si>
  <si>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</si>
  <si>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</si>
  <si>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Федеральный бюджет</t>
  </si>
  <si>
    <t>Областной бюджет</t>
  </si>
  <si>
    <t>Подпрограмма 2 "Энергосбережение и повышение энергетической эффективности администрации Грязинского муниципального района на 2014 – 2024 годы"</t>
  </si>
  <si>
    <t xml:space="preserve">Отчет о финансовом обеспечении муниципальной программы </t>
  </si>
  <si>
    <t>Основное мероприятие 1 подпрограммы 3 
Финансирование целенаправленной деятельности в строительстве, реконструкции и ремонте объектов социальной сферы района и кадастровые работы по формированию земельных участков</t>
  </si>
  <si>
    <t xml:space="preserve">Причины низкого освоения средств районного бюджета*  </t>
  </si>
  <si>
    <t>×</t>
  </si>
  <si>
    <t>06 0 00 00000</t>
  </si>
  <si>
    <t>06 1 00 00000</t>
  </si>
  <si>
    <t>06 1 01 00000</t>
  </si>
  <si>
    <t>06 2 00 00000</t>
  </si>
  <si>
    <t>Основное мероприятие 1 подпрограммы 2 
Модернизация системы теплоснабжения котельных с применением энергосберегающих технологий и оборудования, АСУ, диспетчеризации</t>
  </si>
  <si>
    <t>06 2 01 00000</t>
  </si>
  <si>
    <t>06 3 00 00000</t>
  </si>
  <si>
    <t>06 3 01 00000</t>
  </si>
  <si>
    <t>06 3 02 00000</t>
  </si>
  <si>
    <t>Основное мероприятие 3 подпрограммы 3
Приобретение движимого и недвижимого муниципального имущества</t>
  </si>
  <si>
    <t>06 3 03 00000</t>
  </si>
  <si>
    <t>Основное мероприятие 4 
подпрограммы 3 
Разработка и изменение схемы территориального планирования Грязинского муниципального района</t>
  </si>
  <si>
    <t>06 3 04 00000</t>
  </si>
  <si>
    <t>06 3 05 00000</t>
  </si>
  <si>
    <t>06 3 06 00000</t>
  </si>
  <si>
    <t>Основное мероприятие 7
подпрограммы 3
Проведение оценки технического состояния, обследование, экспертиза в отношении жилищного фонда, рночная оценка</t>
  </si>
  <si>
    <t>06 3 07 00000</t>
  </si>
  <si>
    <t>Основное мероприятие 8
подпрограммы 3
Переселение граждан из аварийного жилищного фонда</t>
  </si>
  <si>
    <t>06 3 08 00000</t>
  </si>
  <si>
    <t>06 3 09 00000</t>
  </si>
  <si>
    <t>06 4 00 00000</t>
  </si>
  <si>
    <t>06 4 01 00000</t>
  </si>
  <si>
    <t>Основное мероприятие 2 подпрограммы 4
Капитальный ремонт и ремонт дворовых территорий многоквартирных домов, проездов к дворовым территориям многоквартирных домов</t>
  </si>
  <si>
    <t>06 4 02 00000</t>
  </si>
  <si>
    <t>06 4 03 00000</t>
  </si>
  <si>
    <t>06 4 04 00000</t>
  </si>
  <si>
    <t>Основное мероприятие 5 подпрограммы 4 
Оформление прав собственности на автомобильные дороги</t>
  </si>
  <si>
    <t>0640599999</t>
  </si>
  <si>
    <t>Основное мероприятие 5 подпрограммы 4
Оформление прав собственности на автомобильные дороги</t>
  </si>
  <si>
    <t>06 4 05 00000</t>
  </si>
  <si>
    <t>Основное мероприятие 6 подпрограммы 4
Разработка комплексной схемы организации дорожного движения</t>
  </si>
  <si>
    <t>06 4 06 00000</t>
  </si>
  <si>
    <t>06 5 00 00000</t>
  </si>
  <si>
    <t>06 5 01 00000</t>
  </si>
  <si>
    <t>Основное мероприятие 2 подпрограммы 5
Составление схем инженерной инфраструктуры</t>
  </si>
  <si>
    <t>06 5 02 00000</t>
  </si>
  <si>
    <t>Основное мероприятие 3 подпрограммы 5
Оформление прав собственности на инженерные сети</t>
  </si>
  <si>
    <t>06 5 03 00000</t>
  </si>
  <si>
    <t>Основное мороприятие 4 подпрограммы 5
Развитие газификации в сельской местности</t>
  </si>
  <si>
    <t>06 5 04 00000</t>
  </si>
  <si>
    <t>Основное мероприятие 7
подпрограммы 3
Проведение оценки технического состояния, обследование, экспертиза в отношении жилищного фонда, рыночная оценка</t>
  </si>
  <si>
    <t>Основное мероприятие 1 подпрограммы 5 
Содержание и ремонт коммунальной и инженерной инфраструктуры</t>
  </si>
  <si>
    <t>1.1.</t>
  </si>
  <si>
    <t>1.1.1.</t>
  </si>
  <si>
    <t>1.2.</t>
  </si>
  <si>
    <t>1.2.1</t>
  </si>
  <si>
    <t>1.3.</t>
  </si>
  <si>
    <t>1.3.1.</t>
  </si>
  <si>
    <t>1.3.2.</t>
  </si>
  <si>
    <t>1.3.3.</t>
  </si>
  <si>
    <t>1.3.4.</t>
  </si>
  <si>
    <t>1.3.5</t>
  </si>
  <si>
    <t>1.3.6</t>
  </si>
  <si>
    <t>1.3.7</t>
  </si>
  <si>
    <t>1.3.8</t>
  </si>
  <si>
    <t>1.3.9</t>
  </si>
  <si>
    <t>1.4.</t>
  </si>
  <si>
    <t>1.4.1</t>
  </si>
  <si>
    <t>1.4.2</t>
  </si>
  <si>
    <t>1.4.3</t>
  </si>
  <si>
    <t>1.4.4</t>
  </si>
  <si>
    <t>1.4.5</t>
  </si>
  <si>
    <t>1.4.6</t>
  </si>
  <si>
    <t>1.4.7</t>
  </si>
  <si>
    <t>1.5.</t>
  </si>
  <si>
    <t>1.5.1.</t>
  </si>
  <si>
    <t>1.5.2.</t>
  </si>
  <si>
    <t>1.5.3.</t>
  </si>
  <si>
    <t>1.5.4.</t>
  </si>
  <si>
    <t>1.2.1.</t>
  </si>
  <si>
    <t>1.3.5.</t>
  </si>
  <si>
    <t>1.3.6.</t>
  </si>
  <si>
    <t>1.3.7.</t>
  </si>
  <si>
    <t>1.3.8.</t>
  </si>
  <si>
    <t>1.3.9.</t>
  </si>
  <si>
    <t>1.4.1.</t>
  </si>
  <si>
    <t>1.4.2.</t>
  </si>
  <si>
    <t>1.4.3.</t>
  </si>
  <si>
    <t>1.4.4.</t>
  </si>
  <si>
    <t>1.4.5.</t>
  </si>
  <si>
    <t>1.4.6.</t>
  </si>
  <si>
    <t>0409</t>
  </si>
  <si>
    <t>0605</t>
  </si>
  <si>
    <t>1.3.10</t>
  </si>
  <si>
    <t>0702</t>
  </si>
  <si>
    <t>0501</t>
  </si>
  <si>
    <t>0113
1202</t>
  </si>
  <si>
    <t>0104</t>
  </si>
  <si>
    <t>0412</t>
  </si>
  <si>
    <t>1.3.10.</t>
  </si>
  <si>
    <t>Расходы отчетного периода, (тыс.руб.)</t>
  </si>
  <si>
    <t xml:space="preserve">факт </t>
  </si>
  <si>
    <t>* Указывается  причина  низкого освоения  средств  районного бюджета  при кассовых расходах менее 95% - по итогам года</t>
  </si>
  <si>
    <t>факт</t>
  </si>
  <si>
    <t>Факт</t>
  </si>
  <si>
    <t>Основное мероприятие 10 
подпрограммы 3
Расходы на реализацию государственных полномочий на возмещение стоимости услуг по погребению</t>
  </si>
  <si>
    <t>06 3 10 00000</t>
  </si>
  <si>
    <t>1003</t>
  </si>
  <si>
    <t>1.3.11</t>
  </si>
  <si>
    <t>Подпрограмма 2 "Энергосбережение и повышение энергетической эффективности администрации Грязинского муниципального района на 2014 – 2026 годы"</t>
  </si>
  <si>
    <t>Подпрограмма 3 
"Строительство, приобретение, реконструкция и ремонт муниципального имущества Грязинского муниципального района на 2014 – 2026 годы"</t>
  </si>
  <si>
    <t>Подпрограмма 4 
"Дорожная деятельность в отношении автомобильных дорог местного значения в границах населенных пунктов сельских поселений и вне границ населенных пунктов в границах Грязинского муниципального района на 2014 - 2026 годы»</t>
  </si>
  <si>
    <t>Подпрограмма 5 
"Организация в границах сельских поселений электро-, тепло-, газо-и водоснабжения населения, водоотведения, снабжения населения топливом в границах Грязинского муниципального района на 2015 - 2026 годы»</t>
  </si>
  <si>
    <t>Основное мероприятие 9 подпрограммы 3 
Проведение кадастровых, инвентаризационных работ и работ по определению рыночной стоимости в отношении муниципального имущества</t>
  </si>
  <si>
    <t>1.3.12</t>
  </si>
  <si>
    <t>1.3.13</t>
  </si>
  <si>
    <t>0502</t>
  </si>
  <si>
    <t>06 3 11 00000</t>
  </si>
  <si>
    <t>06 3 12 00000</t>
  </si>
  <si>
    <t>Отчет о достижении значений индикаторов целей, показателей задач муниципальной программы</t>
  </si>
  <si>
    <t>(наименование муниципальной программы)</t>
  </si>
  <si>
    <t>Наименование целей, индикаторов, задач, показателей, подпрограмм, основных мероприятий</t>
  </si>
  <si>
    <t>Единица измерения</t>
  </si>
  <si>
    <t>Значения индикаторов и показателей</t>
  </si>
  <si>
    <t>Обоснование отклонений значений индикатора, показателя на конец года (при наличии)</t>
  </si>
  <si>
    <t>Фактическое значение по итогам года, предшествующего отчетному</t>
  </si>
  <si>
    <t>План</t>
  </si>
  <si>
    <t>%</t>
  </si>
  <si>
    <t>ед.</t>
  </si>
  <si>
    <t>"Обеспечение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2014 - 2026 годы"</t>
  </si>
  <si>
    <t xml:space="preserve">Индикатор 1
Удельный вес населения района, в отношении которого произошло улучшение социальной инфраструктуры
</t>
  </si>
  <si>
    <t xml:space="preserve">Показатель 1 Задачи 1 - количество граждан, имеющих трех и более детей, получивших в собственность бесплатно земельные участки </t>
  </si>
  <si>
    <t>Показатель 2 Задачи 1 – экономия ТЭР в бюджетной сфере</t>
  </si>
  <si>
    <t>Показатель 5 Задачи 1 – количественная характеристика инженерных объектов, прошедших регистрацию прав собственности</t>
  </si>
  <si>
    <t>тыс. руб.</t>
  </si>
  <si>
    <t>Показатель 4 Задачи 1 – протяжённость отремонтированных автомобильных дорог местного значения</t>
  </si>
  <si>
    <t>км</t>
  </si>
  <si>
    <t>км/шт</t>
  </si>
  <si>
    <t>индикатор исполнен на 100%</t>
  </si>
  <si>
    <t>показатель исполнен на 100%</t>
  </si>
  <si>
    <t>Расходы за 2023 год, (тыс.руб.)</t>
  </si>
  <si>
    <t>Отчетный 2023 год</t>
  </si>
  <si>
    <t>1.1.2.</t>
  </si>
  <si>
    <t>1.1.3.</t>
  </si>
  <si>
    <t>0113</t>
  </si>
  <si>
    <t>06 1 02 00000</t>
  </si>
  <si>
    <t>06 1 03 00000</t>
  </si>
  <si>
    <t>Основное мероприятие 2 подпрограммы 1 
Финансирование комплексных кадастровых работ</t>
  </si>
  <si>
    <t>Основное мероприятие 3 подпрограммы 1 
Финансирование создания векторных моделей генеральных планов и правил землепользования и застройки поселений</t>
  </si>
  <si>
    <t>Региональный проект "Жилье"</t>
  </si>
  <si>
    <t>1.3.14</t>
  </si>
  <si>
    <t>Основное мероприятие 14
подпрограммы 3
Расходы на реконструкцию (модернизацию) и капитальный ремонт объектов коммунальной инфраструктуры</t>
  </si>
  <si>
    <t>06 3 14 00000</t>
  </si>
  <si>
    <t>06 3 F1 00000</t>
  </si>
  <si>
    <t>1.3.13.</t>
  </si>
  <si>
    <t>1.3.14.</t>
  </si>
  <si>
    <t>А.Ю. Чалых</t>
  </si>
  <si>
    <t>Программа "Обеспечение населения Грязинского муниципального района качественным жильем, социальной инфраструктурой и услугами жилищно–коммунального хозяйства на 2014 - 2026 годы"</t>
  </si>
  <si>
    <t>"Обеспечение населения Грязинского муниципального района качественным жильем, социальной инфраструктурой и услугами жилищно–коммунального хозяйства на 2014 - 2026 годы" за счет средств местного бюджета за 2023г.</t>
  </si>
  <si>
    <t>«Обеспечение населения Грязинского муниципального района качественным жильем, социальной инфраструктурой и услугами жилищно–коммунального хозяйства на 2014 - 2026 гг.» за счет средств  иных источников за 2023 год</t>
  </si>
  <si>
    <t>«Обеспечение населения Грязинского муниципального района качественным жильем, социальной инфраструктурой и услугами жилищно–коммунального хозяйства на 2014 - 2026 гг.» за счет средств всех источников за 2023 год</t>
  </si>
  <si>
    <t>Подпрограмма 1 
"Проведение мероприятий в области земельных, имущественных отношений и градостроительной деятельности на 2014 - 2026 годы"</t>
  </si>
  <si>
    <t>Основное мероприятие 5 подпрограммы 3
Рекультивация земель и разработка проектов на рекультивацию земель</t>
  </si>
  <si>
    <t>Основное мероприятие 6 подпрограммы 3
Финансирование деятельности по сбору, обработке, утилизации, обезвреживанию и захоронению отходов на территории района</t>
  </si>
  <si>
    <t>Основное мероприятие 11 
подпрограммы 3
Расходы на организацию холодного водоснабжения населения и (или) водоотведения в части строительства, реконструкции, (модернизации), приобретения объектов капитального строительства</t>
  </si>
  <si>
    <t>Основное мероприятие 12
подпрограммы 3
Расходы на предоставление субсидий организациям, осуществляющим деятельность по холодному водоснабжению и (или) водоотведению в части сохранения и развития имеющегося потенциала мощности централизованных систем</t>
  </si>
  <si>
    <t>Основное мероприятие 1 подпрограммы 4
Капитальный ремонт и ремонт автомобильных дорог общего пользования местного значения населенных пунктов и соединяющих населенные пункты в границах муниципального района</t>
  </si>
  <si>
    <t>показатель исполнен на 138,7%</t>
  </si>
  <si>
    <t>показатель исполнен на 106,6%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</si>
</sst>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%"/>
    <numFmt numFmtId="181" formatCode="_-* #,##0.0_р_._-;\-* #,##0.0_р_._-;_-* &quot;-&quot;??_р_._-;_-@_-"/>
    <numFmt numFmtId="182" formatCode="_-* #,##0.0\ _₽_-;\-* #,##0.0\ _₽_-;_-* &quot;-&quot;?\ _₽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sz val="12.5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Times New Roman"/>
      <family val="1"/>
    </font>
    <font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0.5"/>
      <color theme="1"/>
      <name val="Times New Roman"/>
      <family val="1"/>
    </font>
    <font>
      <u val="single"/>
      <sz val="11"/>
      <color theme="1"/>
      <name val="Calibri"/>
      <family val="2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A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49" fontId="5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16" fontId="5" fillId="0" borderId="10" xfId="0" applyNumberFormat="1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64" fillId="0" borderId="0" xfId="0" applyFont="1" applyBorder="1" applyAlignment="1">
      <alignment/>
    </xf>
    <xf numFmtId="0" fontId="66" fillId="0" borderId="10" xfId="0" applyFont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67" fillId="0" borderId="10" xfId="0" applyFont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181" fontId="49" fillId="0" borderId="10" xfId="58" applyNumberFormat="1" applyFont="1" applyBorder="1" applyAlignment="1">
      <alignment/>
    </xf>
    <xf numFmtId="181" fontId="68" fillId="0" borderId="10" xfId="58" applyNumberFormat="1" applyFont="1" applyBorder="1" applyAlignment="1">
      <alignment/>
    </xf>
    <xf numFmtId="181" fontId="6" fillId="0" borderId="10" xfId="58" applyNumberFormat="1" applyFont="1" applyBorder="1" applyAlignment="1">
      <alignment horizontal="center" vertical="center" wrapText="1"/>
    </xf>
    <xf numFmtId="181" fontId="7" fillId="0" borderId="10" xfId="58" applyNumberFormat="1" applyFont="1" applyBorder="1" applyAlignment="1">
      <alignment horizontal="center" vertical="center" wrapText="1"/>
    </xf>
    <xf numFmtId="181" fontId="8" fillId="0" borderId="10" xfId="58" applyNumberFormat="1" applyFont="1" applyBorder="1" applyAlignment="1">
      <alignment horizontal="center" vertical="center" wrapText="1"/>
    </xf>
    <xf numFmtId="181" fontId="11" fillId="0" borderId="10" xfId="58" applyNumberFormat="1" applyFont="1" applyBorder="1" applyAlignment="1">
      <alignment horizontal="center" vertical="center" wrapText="1"/>
    </xf>
    <xf numFmtId="181" fontId="49" fillId="0" borderId="10" xfId="58" applyNumberFormat="1" applyFont="1" applyBorder="1" applyAlignment="1">
      <alignment vertical="center"/>
    </xf>
    <xf numFmtId="9" fontId="49" fillId="0" borderId="10" xfId="55" applyFont="1" applyBorder="1" applyAlignment="1">
      <alignment vertical="center"/>
    </xf>
    <xf numFmtId="181" fontId="68" fillId="0" borderId="10" xfId="58" applyNumberFormat="1" applyFont="1" applyBorder="1" applyAlignment="1">
      <alignment vertical="center"/>
    </xf>
    <xf numFmtId="9" fontId="68" fillId="0" borderId="10" xfId="55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9" fontId="6" fillId="0" borderId="10" xfId="55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2" fontId="49" fillId="0" borderId="0" xfId="0" applyNumberFormat="1" applyFont="1" applyAlignment="1">
      <alignment/>
    </xf>
    <xf numFmtId="9" fontId="7" fillId="0" borderId="10" xfId="55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49" fontId="9" fillId="0" borderId="10" xfId="0" applyNumberFormat="1" applyFont="1" applyBorder="1" applyAlignment="1">
      <alignment horizontal="center" vertical="center" wrapText="1"/>
    </xf>
    <xf numFmtId="9" fontId="8" fillId="0" borderId="10" xfId="55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left"/>
    </xf>
    <xf numFmtId="0" fontId="6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9" fontId="11" fillId="0" borderId="10" xfId="55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68" fillId="0" borderId="0" xfId="0" applyFont="1" applyAlignment="1">
      <alignment/>
    </xf>
    <xf numFmtId="16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 vertical="top"/>
    </xf>
    <xf numFmtId="0" fontId="61" fillId="0" borderId="0" xfId="0" applyFont="1" applyBorder="1" applyAlignment="1">
      <alignment vertical="top"/>
    </xf>
    <xf numFmtId="0" fontId="61" fillId="0" borderId="0" xfId="0" applyFont="1" applyBorder="1" applyAlignment="1">
      <alignment vertical="top" wrapText="1"/>
    </xf>
    <xf numFmtId="0" fontId="61" fillId="0" borderId="10" xfId="0" applyFont="1" applyBorder="1" applyAlignment="1">
      <alignment vertical="center"/>
    </xf>
    <xf numFmtId="181" fontId="58" fillId="0" borderId="10" xfId="58" applyNumberFormat="1" applyFont="1" applyBorder="1" applyAlignment="1">
      <alignment vertical="center"/>
    </xf>
    <xf numFmtId="9" fontId="58" fillId="0" borderId="10" xfId="55" applyFont="1" applyBorder="1" applyAlignment="1">
      <alignment vertical="center"/>
    </xf>
    <xf numFmtId="0" fontId="58" fillId="0" borderId="0" xfId="0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81" fontId="58" fillId="0" borderId="10" xfId="58" applyNumberFormat="1" applyFont="1" applyBorder="1" applyAlignment="1">
      <alignment/>
    </xf>
    <xf numFmtId="0" fontId="0" fillId="0" borderId="0" xfId="0" applyBorder="1" applyAlignment="1">
      <alignment/>
    </xf>
    <xf numFmtId="14" fontId="58" fillId="0" borderId="0" xfId="0" applyNumberFormat="1" applyFont="1" applyBorder="1" applyAlignment="1">
      <alignment vertical="top"/>
    </xf>
    <xf numFmtId="0" fontId="58" fillId="0" borderId="0" xfId="0" applyFont="1" applyBorder="1" applyAlignment="1">
      <alignment vertical="top"/>
    </xf>
    <xf numFmtId="0" fontId="68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67" fillId="0" borderId="0" xfId="0" applyFont="1" applyBorder="1" applyAlignment="1">
      <alignment vertical="top"/>
    </xf>
    <xf numFmtId="0" fontId="61" fillId="0" borderId="10" xfId="0" applyFont="1" applyFill="1" applyBorder="1" applyAlignment="1">
      <alignment vertical="center"/>
    </xf>
    <xf numFmtId="0" fontId="58" fillId="0" borderId="0" xfId="0" applyFont="1" applyBorder="1" applyAlignment="1">
      <alignment/>
    </xf>
    <xf numFmtId="171" fontId="61" fillId="0" borderId="10" xfId="58" applyFont="1" applyBorder="1" applyAlignment="1">
      <alignment/>
    </xf>
    <xf numFmtId="0" fontId="61" fillId="0" borderId="10" xfId="0" applyFont="1" applyBorder="1" applyAlignment="1">
      <alignment/>
    </xf>
    <xf numFmtId="11" fontId="61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6" fontId="5" fillId="0" borderId="0" xfId="0" applyNumberFormat="1" applyFont="1" applyBorder="1" applyAlignment="1">
      <alignment vertical="top" wrapText="1"/>
    </xf>
    <xf numFmtId="16" fontId="5" fillId="0" borderId="0" xfId="0" applyNumberFormat="1" applyFont="1" applyBorder="1" applyAlignment="1">
      <alignment vertical="top"/>
    </xf>
    <xf numFmtId="0" fontId="58" fillId="0" borderId="0" xfId="0" applyFont="1" applyAlignment="1">
      <alignment vertical="top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181" fontId="8" fillId="0" borderId="10" xfId="58" applyNumberFormat="1" applyFont="1" applyFill="1" applyBorder="1" applyAlignment="1">
      <alignment horizontal="center" vertical="center" wrapText="1"/>
    </xf>
    <xf numFmtId="181" fontId="11" fillId="0" borderId="10" xfId="58" applyNumberFormat="1" applyFont="1" applyFill="1" applyBorder="1" applyAlignment="1">
      <alignment horizontal="center" vertical="center" wrapText="1"/>
    </xf>
    <xf numFmtId="181" fontId="61" fillId="0" borderId="10" xfId="58" applyNumberFormat="1" applyFont="1" applyFill="1" applyBorder="1" applyAlignment="1">
      <alignment horizontal="center" vertical="center"/>
    </xf>
    <xf numFmtId="181" fontId="61" fillId="0" borderId="10" xfId="58" applyNumberFormat="1" applyFont="1" applyFill="1" applyBorder="1" applyAlignment="1">
      <alignment vertical="center"/>
    </xf>
    <xf numFmtId="181" fontId="61" fillId="0" borderId="10" xfId="58" applyNumberFormat="1" applyFont="1" applyFill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top"/>
    </xf>
    <xf numFmtId="0" fontId="62" fillId="0" borderId="10" xfId="0" applyFont="1" applyBorder="1" applyAlignment="1">
      <alignment vertical="top" wrapText="1"/>
    </xf>
    <xf numFmtId="0" fontId="70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center" vertical="top"/>
    </xf>
    <xf numFmtId="0" fontId="62" fillId="0" borderId="0" xfId="0" applyFont="1" applyAlignment="1">
      <alignment vertical="top"/>
    </xf>
    <xf numFmtId="0" fontId="62" fillId="0" borderId="13" xfId="0" applyFont="1" applyBorder="1" applyAlignment="1">
      <alignment vertical="top"/>
    </xf>
    <xf numFmtId="0" fontId="62" fillId="0" borderId="12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right" vertical="top" wrapText="1"/>
    </xf>
    <xf numFmtId="0" fontId="71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6" fontId="2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top"/>
    </xf>
    <xf numFmtId="0" fontId="58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left" vertical="top" wrapText="1"/>
    </xf>
    <xf numFmtId="0" fontId="61" fillId="0" borderId="14" xfId="0" applyFont="1" applyBorder="1" applyAlignment="1">
      <alignment horizontal="left" vertical="top" wrapText="1"/>
    </xf>
    <xf numFmtId="0" fontId="61" fillId="0" borderId="15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/>
    </xf>
    <xf numFmtId="0" fontId="61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top" wrapText="1"/>
    </xf>
    <xf numFmtId="16" fontId="5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center" vertical="top"/>
    </xf>
    <xf numFmtId="0" fontId="58" fillId="0" borderId="14" xfId="0" applyFont="1" applyBorder="1" applyAlignment="1">
      <alignment horizontal="center" vertical="top"/>
    </xf>
    <xf numFmtId="0" fontId="58" fillId="0" borderId="15" xfId="0" applyFont="1" applyBorder="1" applyAlignment="1">
      <alignment horizontal="center" vertical="top"/>
    </xf>
    <xf numFmtId="49" fontId="58" fillId="0" borderId="12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68" fillId="0" borderId="12" xfId="0" applyFont="1" applyBorder="1" applyAlignment="1">
      <alignment horizontal="center" vertical="top"/>
    </xf>
    <xf numFmtId="0" fontId="68" fillId="0" borderId="14" xfId="0" applyFont="1" applyBorder="1" applyAlignment="1">
      <alignment horizontal="center" vertical="top"/>
    </xf>
    <xf numFmtId="0" fontId="68" fillId="0" borderId="15" xfId="0" applyFont="1" applyBorder="1" applyAlignment="1">
      <alignment horizontal="center" vertical="top"/>
    </xf>
    <xf numFmtId="16" fontId="5" fillId="0" borderId="12" xfId="0" applyNumberFormat="1" applyFont="1" applyBorder="1" applyAlignment="1">
      <alignment horizontal="left" vertical="top" wrapText="1"/>
    </xf>
    <xf numFmtId="16" fontId="5" fillId="0" borderId="14" xfId="0" applyNumberFormat="1" applyFont="1" applyBorder="1" applyAlignment="1">
      <alignment horizontal="left" vertical="top" wrapText="1"/>
    </xf>
    <xf numFmtId="16" fontId="5" fillId="0" borderId="15" xfId="0" applyNumberFormat="1" applyFont="1" applyBorder="1" applyAlignment="1">
      <alignment horizontal="left" vertical="top" wrapText="1"/>
    </xf>
    <xf numFmtId="14" fontId="58" fillId="0" borderId="10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49" fontId="58" fillId="0" borderId="12" xfId="0" applyNumberFormat="1" applyFont="1" applyBorder="1" applyAlignment="1">
      <alignment horizontal="left" vertical="top"/>
    </xf>
    <xf numFmtId="0" fontId="58" fillId="0" borderId="14" xfId="0" applyFont="1" applyBorder="1" applyAlignment="1">
      <alignment horizontal="left" vertical="top"/>
    </xf>
    <xf numFmtId="0" fontId="58" fillId="0" borderId="15" xfId="0" applyFont="1" applyBorder="1" applyAlignment="1">
      <alignment horizontal="left" vertical="top"/>
    </xf>
    <xf numFmtId="49" fontId="58" fillId="0" borderId="14" xfId="0" applyNumberFormat="1" applyFont="1" applyBorder="1" applyAlignment="1">
      <alignment horizontal="center" vertical="top"/>
    </xf>
    <xf numFmtId="0" fontId="61" fillId="0" borderId="10" xfId="0" applyFont="1" applyBorder="1" applyAlignment="1">
      <alignment horizontal="center" vertical="top"/>
    </xf>
    <xf numFmtId="0" fontId="72" fillId="0" borderId="10" xfId="0" applyFont="1" applyBorder="1" applyAlignment="1">
      <alignment horizontal="left" vertical="top" wrapText="1"/>
    </xf>
    <xf numFmtId="0" fontId="73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vertical="center" wrapText="1"/>
    </xf>
    <xf numFmtId="0" fontId="74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36">
      <selection activeCell="C54" sqref="C54"/>
    </sheetView>
  </sheetViews>
  <sheetFormatPr defaultColWidth="9.140625" defaultRowHeight="15"/>
  <cols>
    <col min="1" max="1" width="7.421875" style="0" customWidth="1"/>
    <col min="2" max="2" width="33.57421875" style="4" customWidth="1"/>
    <col min="3" max="3" width="21.7109375" style="4" customWidth="1"/>
    <col min="5" max="5" width="7.8515625" style="0" customWidth="1"/>
    <col min="6" max="6" width="13.851562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0" customWidth="1"/>
  </cols>
  <sheetData>
    <row r="1" spans="1:10" ht="14.25">
      <c r="A1" s="1"/>
      <c r="B1" s="11"/>
      <c r="C1" s="11"/>
      <c r="D1" s="2"/>
      <c r="E1" s="2"/>
      <c r="F1" s="2"/>
      <c r="G1" s="2"/>
      <c r="H1" s="2"/>
      <c r="I1" s="2"/>
      <c r="J1" s="2"/>
    </row>
    <row r="2" spans="1:10" ht="14.25">
      <c r="A2" s="55"/>
      <c r="B2" s="135" t="s">
        <v>9</v>
      </c>
      <c r="C2" s="135"/>
      <c r="D2" s="135"/>
      <c r="E2" s="135"/>
      <c r="F2" s="135"/>
      <c r="G2" s="135"/>
      <c r="H2" s="135"/>
      <c r="I2" s="135"/>
      <c r="J2" s="2"/>
    </row>
    <row r="3" spans="1:10" ht="30" customHeight="1">
      <c r="A3" s="55"/>
      <c r="B3" s="136" t="s">
        <v>183</v>
      </c>
      <c r="C3" s="136"/>
      <c r="D3" s="136"/>
      <c r="E3" s="136"/>
      <c r="F3" s="136"/>
      <c r="G3" s="136"/>
      <c r="H3" s="136"/>
      <c r="I3" s="136"/>
      <c r="J3" s="2"/>
    </row>
    <row r="4" spans="1:10" ht="14.25">
      <c r="A4" s="56"/>
      <c r="B4" s="11"/>
      <c r="C4" s="11"/>
      <c r="D4" s="2"/>
      <c r="E4" s="2"/>
      <c r="F4" s="2"/>
      <c r="G4" s="2"/>
      <c r="H4" s="2"/>
      <c r="I4" s="2"/>
      <c r="J4" s="2"/>
    </row>
    <row r="5" spans="1:10" ht="22.5" customHeight="1">
      <c r="A5" s="133" t="s">
        <v>0</v>
      </c>
      <c r="B5" s="133" t="s">
        <v>1</v>
      </c>
      <c r="C5" s="133" t="s">
        <v>2</v>
      </c>
      <c r="D5" s="133" t="s">
        <v>3</v>
      </c>
      <c r="E5" s="133"/>
      <c r="F5" s="133"/>
      <c r="G5" s="137" t="s">
        <v>165</v>
      </c>
      <c r="H5" s="137"/>
      <c r="I5" s="137"/>
      <c r="J5" s="137" t="s">
        <v>33</v>
      </c>
    </row>
    <row r="6" spans="1:10" ht="28.5" customHeight="1">
      <c r="A6" s="133"/>
      <c r="B6" s="133"/>
      <c r="C6" s="133"/>
      <c r="D6" s="3" t="s">
        <v>4</v>
      </c>
      <c r="E6" s="3" t="s">
        <v>5</v>
      </c>
      <c r="F6" s="3" t="s">
        <v>6</v>
      </c>
      <c r="G6" s="3" t="s">
        <v>12</v>
      </c>
      <c r="H6" s="3" t="s">
        <v>126</v>
      </c>
      <c r="I6" s="3" t="s">
        <v>8</v>
      </c>
      <c r="J6" s="137"/>
    </row>
    <row r="7" spans="1:10" ht="14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2" s="42" customFormat="1" ht="50.25" customHeight="1">
      <c r="A8" s="129">
        <v>1</v>
      </c>
      <c r="B8" s="138" t="s">
        <v>182</v>
      </c>
      <c r="C8" s="13" t="s">
        <v>7</v>
      </c>
      <c r="D8" s="13" t="s">
        <v>34</v>
      </c>
      <c r="E8" s="13" t="s">
        <v>34</v>
      </c>
      <c r="F8" s="13" t="s">
        <v>35</v>
      </c>
      <c r="G8" s="47">
        <f>G9</f>
        <v>123024.4</v>
      </c>
      <c r="H8" s="47">
        <f>H9</f>
        <v>95279.7</v>
      </c>
      <c r="I8" s="57">
        <f>H8/G8</f>
        <v>0.7744780710168064</v>
      </c>
      <c r="J8" s="58"/>
      <c r="L8" s="59"/>
    </row>
    <row r="9" spans="1:10" ht="50.25" customHeight="1">
      <c r="A9" s="130"/>
      <c r="B9" s="139"/>
      <c r="C9" s="16" t="s">
        <v>11</v>
      </c>
      <c r="D9" s="3">
        <v>702</v>
      </c>
      <c r="E9" s="3" t="s">
        <v>34</v>
      </c>
      <c r="F9" s="3" t="s">
        <v>35</v>
      </c>
      <c r="G9" s="48">
        <f>G11+G16+G19+G35+G44</f>
        <v>123024.4</v>
      </c>
      <c r="H9" s="48">
        <f>H11+H16+H19+H35+H44</f>
        <v>95279.7</v>
      </c>
      <c r="I9" s="60">
        <f aca="true" t="shared" si="0" ref="I9:I48">H9/G9</f>
        <v>0.7744780710168064</v>
      </c>
      <c r="J9" s="61"/>
    </row>
    <row r="10" spans="1:10" s="44" customFormat="1" ht="50.25" customHeight="1">
      <c r="A10" s="140" t="s">
        <v>77</v>
      </c>
      <c r="B10" s="134" t="s">
        <v>186</v>
      </c>
      <c r="C10" s="72" t="s">
        <v>7</v>
      </c>
      <c r="D10" s="72" t="s">
        <v>34</v>
      </c>
      <c r="E10" s="72" t="s">
        <v>34</v>
      </c>
      <c r="F10" s="72" t="s">
        <v>36</v>
      </c>
      <c r="G10" s="50">
        <f>G11</f>
        <v>195</v>
      </c>
      <c r="H10" s="50">
        <f>H11</f>
        <v>114.2</v>
      </c>
      <c r="I10" s="73">
        <f t="shared" si="0"/>
        <v>0.5856410256410256</v>
      </c>
      <c r="J10" s="58"/>
    </row>
    <row r="11" spans="1:10" s="2" customFormat="1" ht="50.25" customHeight="1">
      <c r="A11" s="133"/>
      <c r="B11" s="134"/>
      <c r="C11" s="5" t="s">
        <v>11</v>
      </c>
      <c r="D11" s="5">
        <v>702</v>
      </c>
      <c r="E11" s="7" t="s">
        <v>34</v>
      </c>
      <c r="F11" s="7" t="s">
        <v>36</v>
      </c>
      <c r="G11" s="49">
        <f>SUM(G12:G14)</f>
        <v>195</v>
      </c>
      <c r="H11" s="49">
        <f>SUM(H12:H14)</f>
        <v>114.2</v>
      </c>
      <c r="I11" s="64">
        <f t="shared" si="0"/>
        <v>0.5856410256410256</v>
      </c>
      <c r="J11" s="62"/>
    </row>
    <row r="12" spans="1:10" s="8" customFormat="1" ht="69">
      <c r="A12" s="17" t="s">
        <v>78</v>
      </c>
      <c r="B12" s="19" t="s">
        <v>16</v>
      </c>
      <c r="C12" s="5" t="s">
        <v>10</v>
      </c>
      <c r="D12" s="5">
        <v>702</v>
      </c>
      <c r="E12" s="7" t="s">
        <v>123</v>
      </c>
      <c r="F12" s="7" t="s">
        <v>37</v>
      </c>
      <c r="G12" s="110"/>
      <c r="H12" s="110"/>
      <c r="I12" s="64"/>
      <c r="J12" s="68"/>
    </row>
    <row r="13" spans="1:10" s="8" customFormat="1" ht="54.75">
      <c r="A13" s="17" t="s">
        <v>167</v>
      </c>
      <c r="B13" s="19" t="s">
        <v>172</v>
      </c>
      <c r="C13" s="5" t="s">
        <v>10</v>
      </c>
      <c r="D13" s="5">
        <v>702</v>
      </c>
      <c r="E13" s="7" t="s">
        <v>169</v>
      </c>
      <c r="F13" s="7" t="s">
        <v>170</v>
      </c>
      <c r="G13" s="110">
        <v>195</v>
      </c>
      <c r="H13" s="110">
        <v>114.2</v>
      </c>
      <c r="I13" s="64">
        <f t="shared" si="0"/>
        <v>0.5856410256410256</v>
      </c>
      <c r="J13" s="68"/>
    </row>
    <row r="14" spans="1:10" s="8" customFormat="1" ht="82.5">
      <c r="A14" s="17" t="s">
        <v>168</v>
      </c>
      <c r="B14" s="19" t="s">
        <v>173</v>
      </c>
      <c r="C14" s="5" t="s">
        <v>10</v>
      </c>
      <c r="D14" s="5">
        <v>702</v>
      </c>
      <c r="E14" s="7" t="s">
        <v>123</v>
      </c>
      <c r="F14" s="7" t="s">
        <v>171</v>
      </c>
      <c r="G14" s="110"/>
      <c r="H14" s="110"/>
      <c r="I14" s="64"/>
      <c r="J14" s="68"/>
    </row>
    <row r="15" spans="1:10" ht="14.25">
      <c r="A15" s="133" t="s">
        <v>79</v>
      </c>
      <c r="B15" s="134" t="s">
        <v>134</v>
      </c>
      <c r="C15" s="72" t="s">
        <v>7</v>
      </c>
      <c r="D15" s="72" t="s">
        <v>34</v>
      </c>
      <c r="E15" s="63" t="s">
        <v>34</v>
      </c>
      <c r="F15" s="72" t="s">
        <v>38</v>
      </c>
      <c r="G15" s="111">
        <f>G16</f>
        <v>746.9</v>
      </c>
      <c r="H15" s="111">
        <f>H16</f>
        <v>746.9</v>
      </c>
      <c r="I15" s="73">
        <f t="shared" si="0"/>
        <v>1</v>
      </c>
      <c r="J15" s="58"/>
    </row>
    <row r="16" spans="1:10" ht="74.25" customHeight="1">
      <c r="A16" s="133"/>
      <c r="B16" s="134"/>
      <c r="C16" s="5" t="s">
        <v>10</v>
      </c>
      <c r="D16" s="5">
        <v>702</v>
      </c>
      <c r="E16" s="63" t="s">
        <v>34</v>
      </c>
      <c r="F16" s="7" t="s">
        <v>38</v>
      </c>
      <c r="G16" s="110">
        <f>SUM(G17:G17)</f>
        <v>746.9</v>
      </c>
      <c r="H16" s="110">
        <f>SUM(H17:H17)</f>
        <v>746.9</v>
      </c>
      <c r="I16" s="64">
        <f t="shared" si="0"/>
        <v>1</v>
      </c>
      <c r="J16" s="61"/>
    </row>
    <row r="17" spans="1:10" s="8" customFormat="1" ht="96">
      <c r="A17" s="65" t="s">
        <v>80</v>
      </c>
      <c r="B17" s="66" t="s">
        <v>39</v>
      </c>
      <c r="C17" s="67" t="s">
        <v>10</v>
      </c>
      <c r="D17" s="5">
        <v>702</v>
      </c>
      <c r="E17" s="7" t="s">
        <v>122</v>
      </c>
      <c r="F17" s="7" t="s">
        <v>40</v>
      </c>
      <c r="G17" s="110">
        <v>746.9</v>
      </c>
      <c r="H17" s="110">
        <v>746.9</v>
      </c>
      <c r="I17" s="64">
        <f t="shared" si="0"/>
        <v>1</v>
      </c>
      <c r="J17" s="67"/>
    </row>
    <row r="18" spans="1:10" ht="45" customHeight="1">
      <c r="A18" s="129" t="s">
        <v>81</v>
      </c>
      <c r="B18" s="131" t="s">
        <v>135</v>
      </c>
      <c r="C18" s="72" t="s">
        <v>7</v>
      </c>
      <c r="D18" s="72" t="s">
        <v>34</v>
      </c>
      <c r="E18" s="63" t="s">
        <v>34</v>
      </c>
      <c r="F18" s="63" t="s">
        <v>41</v>
      </c>
      <c r="G18" s="111">
        <f>G19</f>
        <v>25151.4</v>
      </c>
      <c r="H18" s="111">
        <f>H19</f>
        <v>19576.600000000002</v>
      </c>
      <c r="I18" s="73">
        <f t="shared" si="0"/>
        <v>0.778350310519494</v>
      </c>
      <c r="J18" s="58"/>
    </row>
    <row r="19" spans="1:10" ht="45" customHeight="1">
      <c r="A19" s="130"/>
      <c r="B19" s="132"/>
      <c r="C19" s="5" t="s">
        <v>10</v>
      </c>
      <c r="D19" s="5">
        <v>702</v>
      </c>
      <c r="E19" s="63" t="s">
        <v>34</v>
      </c>
      <c r="F19" s="7" t="s">
        <v>41</v>
      </c>
      <c r="G19" s="110">
        <f>G21+G20+G22+G24+G23+G25+G26+G27+G28+G33+G29+G30+G31</f>
        <v>25151.4</v>
      </c>
      <c r="H19" s="110">
        <f>H21+H20+H22+H24+H23+H25+H26+H27+H28+H33+H29+H30+H31</f>
        <v>19576.600000000002</v>
      </c>
      <c r="I19" s="64">
        <f t="shared" si="0"/>
        <v>0.778350310519494</v>
      </c>
      <c r="J19" s="61"/>
    </row>
    <row r="20" spans="1:10" ht="110.25">
      <c r="A20" s="107" t="s">
        <v>82</v>
      </c>
      <c r="B20" s="108" t="s">
        <v>32</v>
      </c>
      <c r="C20" s="5" t="s">
        <v>10</v>
      </c>
      <c r="D20" s="5">
        <v>702</v>
      </c>
      <c r="E20" s="7" t="s">
        <v>121</v>
      </c>
      <c r="F20" s="7" t="s">
        <v>42</v>
      </c>
      <c r="G20" s="110">
        <v>121.2</v>
      </c>
      <c r="H20" s="110">
        <v>121.2</v>
      </c>
      <c r="I20" s="64">
        <f t="shared" si="0"/>
        <v>1</v>
      </c>
      <c r="J20" s="68"/>
    </row>
    <row r="21" spans="1:10" ht="69">
      <c r="A21" s="7" t="s">
        <v>83</v>
      </c>
      <c r="B21" s="20" t="s">
        <v>13</v>
      </c>
      <c r="C21" s="5" t="s">
        <v>10</v>
      </c>
      <c r="D21" s="5">
        <v>702</v>
      </c>
      <c r="E21" s="7" t="s">
        <v>120</v>
      </c>
      <c r="F21" s="14" t="s">
        <v>43</v>
      </c>
      <c r="G21" s="110">
        <v>317</v>
      </c>
      <c r="H21" s="110">
        <v>317</v>
      </c>
      <c r="I21" s="64">
        <f t="shared" si="0"/>
        <v>1</v>
      </c>
      <c r="J21" s="61"/>
    </row>
    <row r="22" spans="1:10" ht="69" hidden="1">
      <c r="A22" s="7" t="s">
        <v>84</v>
      </c>
      <c r="B22" s="20" t="s">
        <v>44</v>
      </c>
      <c r="C22" s="5" t="s">
        <v>10</v>
      </c>
      <c r="D22" s="5">
        <v>702</v>
      </c>
      <c r="E22" s="63" t="s">
        <v>34</v>
      </c>
      <c r="F22" s="14" t="s">
        <v>45</v>
      </c>
      <c r="G22" s="110"/>
      <c r="H22" s="110"/>
      <c r="I22" s="64" t="e">
        <f t="shared" si="0"/>
        <v>#DIV/0!</v>
      </c>
      <c r="J22" s="61"/>
    </row>
    <row r="23" spans="1:10" ht="71.25" customHeight="1" hidden="1">
      <c r="A23" s="7" t="s">
        <v>85</v>
      </c>
      <c r="B23" s="20" t="s">
        <v>46</v>
      </c>
      <c r="C23" s="5" t="s">
        <v>10</v>
      </c>
      <c r="D23" s="5">
        <v>702</v>
      </c>
      <c r="E23" s="63" t="s">
        <v>34</v>
      </c>
      <c r="F23" s="14" t="s">
        <v>47</v>
      </c>
      <c r="G23" s="110"/>
      <c r="H23" s="110"/>
      <c r="I23" s="64" t="e">
        <f t="shared" si="0"/>
        <v>#DIV/0!</v>
      </c>
      <c r="J23" s="61"/>
    </row>
    <row r="24" spans="1:10" s="15" customFormat="1" ht="54.75">
      <c r="A24" s="7" t="s">
        <v>86</v>
      </c>
      <c r="B24" s="69" t="s">
        <v>187</v>
      </c>
      <c r="C24" s="5" t="s">
        <v>10</v>
      </c>
      <c r="D24" s="18">
        <v>702</v>
      </c>
      <c r="E24" s="7" t="s">
        <v>117</v>
      </c>
      <c r="F24" s="18" t="s">
        <v>48</v>
      </c>
      <c r="G24" s="112">
        <v>4945.5</v>
      </c>
      <c r="H24" s="113">
        <v>523</v>
      </c>
      <c r="I24" s="64">
        <f t="shared" si="0"/>
        <v>0.10575270447881913</v>
      </c>
      <c r="J24" s="109"/>
    </row>
    <row r="25" spans="1:10" s="15" customFormat="1" ht="82.5">
      <c r="A25" s="7" t="s">
        <v>87</v>
      </c>
      <c r="B25" s="69" t="s">
        <v>188</v>
      </c>
      <c r="C25" s="5" t="s">
        <v>10</v>
      </c>
      <c r="D25" s="18">
        <v>702</v>
      </c>
      <c r="E25" s="63" t="s">
        <v>34</v>
      </c>
      <c r="F25" s="18" t="s">
        <v>49</v>
      </c>
      <c r="G25" s="112">
        <v>785</v>
      </c>
      <c r="H25" s="113">
        <v>785</v>
      </c>
      <c r="I25" s="64">
        <f t="shared" si="0"/>
        <v>1</v>
      </c>
      <c r="J25" s="68"/>
    </row>
    <row r="26" spans="1:10" s="15" customFormat="1" ht="82.5" hidden="1">
      <c r="A26" s="7" t="s">
        <v>88</v>
      </c>
      <c r="B26" s="69" t="s">
        <v>50</v>
      </c>
      <c r="C26" s="5" t="s">
        <v>10</v>
      </c>
      <c r="D26" s="18">
        <v>702</v>
      </c>
      <c r="E26" s="63" t="s">
        <v>34</v>
      </c>
      <c r="F26" s="18" t="s">
        <v>51</v>
      </c>
      <c r="G26" s="112"/>
      <c r="H26" s="114"/>
      <c r="I26" s="64" t="e">
        <f t="shared" si="0"/>
        <v>#DIV/0!</v>
      </c>
      <c r="J26" s="68"/>
    </row>
    <row r="27" spans="1:10" s="15" customFormat="1" ht="54.75" hidden="1">
      <c r="A27" s="7" t="s">
        <v>89</v>
      </c>
      <c r="B27" s="69" t="s">
        <v>52</v>
      </c>
      <c r="C27" s="5" t="s">
        <v>10</v>
      </c>
      <c r="D27" s="18">
        <v>702</v>
      </c>
      <c r="E27" s="63" t="s">
        <v>34</v>
      </c>
      <c r="F27" s="18" t="s">
        <v>53</v>
      </c>
      <c r="G27" s="112"/>
      <c r="H27" s="114"/>
      <c r="I27" s="64" t="e">
        <f t="shared" si="0"/>
        <v>#DIV/0!</v>
      </c>
      <c r="J27" s="68"/>
    </row>
    <row r="28" spans="1:10" s="15" customFormat="1" ht="96">
      <c r="A28" s="7" t="s">
        <v>90</v>
      </c>
      <c r="B28" s="69" t="s">
        <v>138</v>
      </c>
      <c r="C28" s="5" t="s">
        <v>10</v>
      </c>
      <c r="D28" s="18">
        <v>702</v>
      </c>
      <c r="E28" s="7" t="s">
        <v>117</v>
      </c>
      <c r="F28" s="18" t="s">
        <v>54</v>
      </c>
      <c r="G28" s="112">
        <v>10</v>
      </c>
      <c r="H28" s="113">
        <v>10</v>
      </c>
      <c r="I28" s="64">
        <f t="shared" si="0"/>
        <v>1</v>
      </c>
      <c r="J28" s="68"/>
    </row>
    <row r="29" spans="1:10" s="15" customFormat="1" ht="82.5">
      <c r="A29" s="7" t="s">
        <v>118</v>
      </c>
      <c r="B29" s="69" t="s">
        <v>130</v>
      </c>
      <c r="C29" s="5" t="s">
        <v>10</v>
      </c>
      <c r="D29" s="18">
        <v>702</v>
      </c>
      <c r="E29" s="7" t="s">
        <v>132</v>
      </c>
      <c r="F29" s="18" t="s">
        <v>131</v>
      </c>
      <c r="G29" s="112">
        <v>7.1</v>
      </c>
      <c r="H29" s="113">
        <v>0</v>
      </c>
      <c r="I29" s="64">
        <f t="shared" si="0"/>
        <v>0</v>
      </c>
      <c r="J29" s="68"/>
    </row>
    <row r="30" spans="1:10" s="15" customFormat="1" ht="123.75">
      <c r="A30" s="7" t="s">
        <v>133</v>
      </c>
      <c r="B30" s="69" t="s">
        <v>189</v>
      </c>
      <c r="C30" s="5" t="s">
        <v>10</v>
      </c>
      <c r="D30" s="18">
        <v>702</v>
      </c>
      <c r="E30" s="7" t="s">
        <v>141</v>
      </c>
      <c r="F30" s="18" t="s">
        <v>142</v>
      </c>
      <c r="G30" s="112">
        <v>16153.7</v>
      </c>
      <c r="H30" s="113">
        <v>15008.5</v>
      </c>
      <c r="I30" s="64">
        <f t="shared" si="0"/>
        <v>0.9291060252449903</v>
      </c>
      <c r="J30" s="68"/>
    </row>
    <row r="31" spans="1:10" s="15" customFormat="1" ht="138">
      <c r="A31" s="7" t="s">
        <v>139</v>
      </c>
      <c r="B31" s="69" t="s">
        <v>190</v>
      </c>
      <c r="C31" s="5" t="s">
        <v>10</v>
      </c>
      <c r="D31" s="18">
        <v>702</v>
      </c>
      <c r="E31" s="7" t="s">
        <v>141</v>
      </c>
      <c r="F31" s="18" t="s">
        <v>143</v>
      </c>
      <c r="G31" s="112">
        <v>2048.2</v>
      </c>
      <c r="H31" s="113">
        <v>2048.2</v>
      </c>
      <c r="I31" s="64">
        <f t="shared" si="0"/>
        <v>1</v>
      </c>
      <c r="J31" s="68"/>
    </row>
    <row r="32" spans="1:10" s="15" customFormat="1" ht="82.5">
      <c r="A32" s="7" t="s">
        <v>140</v>
      </c>
      <c r="B32" s="69" t="s">
        <v>176</v>
      </c>
      <c r="C32" s="5" t="s">
        <v>10</v>
      </c>
      <c r="D32" s="18">
        <v>702</v>
      </c>
      <c r="E32" s="7" t="s">
        <v>141</v>
      </c>
      <c r="F32" s="18" t="s">
        <v>177</v>
      </c>
      <c r="G32" s="112">
        <v>1117.6</v>
      </c>
      <c r="H32" s="113">
        <v>1117.6</v>
      </c>
      <c r="I32" s="64">
        <f t="shared" si="0"/>
        <v>1</v>
      </c>
      <c r="J32" s="68"/>
    </row>
    <row r="33" spans="1:10" s="15" customFormat="1" ht="13.5">
      <c r="A33" s="7" t="s">
        <v>175</v>
      </c>
      <c r="B33" s="69" t="s">
        <v>174</v>
      </c>
      <c r="C33" s="5" t="s">
        <v>10</v>
      </c>
      <c r="D33" s="18">
        <v>702</v>
      </c>
      <c r="E33" s="7" t="s">
        <v>119</v>
      </c>
      <c r="F33" s="101" t="s">
        <v>178</v>
      </c>
      <c r="G33" s="112">
        <v>763.7</v>
      </c>
      <c r="H33" s="113">
        <v>763.7</v>
      </c>
      <c r="I33" s="64">
        <f t="shared" si="0"/>
        <v>1</v>
      </c>
      <c r="J33" s="68"/>
    </row>
    <row r="34" spans="1:10" s="8" customFormat="1" ht="64.5" customHeight="1">
      <c r="A34" s="133" t="s">
        <v>91</v>
      </c>
      <c r="B34" s="134" t="s">
        <v>136</v>
      </c>
      <c r="C34" s="72" t="s">
        <v>7</v>
      </c>
      <c r="D34" s="72" t="s">
        <v>34</v>
      </c>
      <c r="E34" s="63" t="s">
        <v>34</v>
      </c>
      <c r="F34" s="63" t="s">
        <v>55</v>
      </c>
      <c r="G34" s="111">
        <f>G35</f>
        <v>96931.09999999999</v>
      </c>
      <c r="H34" s="111">
        <f>H35</f>
        <v>74842</v>
      </c>
      <c r="I34" s="73">
        <f t="shared" si="0"/>
        <v>0.7721154510781371</v>
      </c>
      <c r="J34" s="58"/>
    </row>
    <row r="35" spans="1:10" s="8" customFormat="1" ht="64.5" customHeight="1">
      <c r="A35" s="133"/>
      <c r="B35" s="134"/>
      <c r="C35" s="5" t="s">
        <v>10</v>
      </c>
      <c r="D35" s="5">
        <v>702</v>
      </c>
      <c r="E35" s="63" t="s">
        <v>34</v>
      </c>
      <c r="F35" s="7" t="s">
        <v>55</v>
      </c>
      <c r="G35" s="110">
        <f>G36+G37+G38+G39+G40+G41+G42</f>
        <v>96931.09999999999</v>
      </c>
      <c r="H35" s="110">
        <f>H36+H37+H38+H39+H40+H41+H42</f>
        <v>74842</v>
      </c>
      <c r="I35" s="64">
        <f t="shared" si="0"/>
        <v>0.7721154510781371</v>
      </c>
      <c r="J35" s="70"/>
    </row>
    <row r="36" spans="1:10" s="9" customFormat="1" ht="110.25">
      <c r="A36" s="7" t="s">
        <v>92</v>
      </c>
      <c r="B36" s="21" t="s">
        <v>191</v>
      </c>
      <c r="C36" s="5" t="s">
        <v>10</v>
      </c>
      <c r="D36" s="5">
        <v>702</v>
      </c>
      <c r="E36" s="7" t="s">
        <v>116</v>
      </c>
      <c r="F36" s="10" t="s">
        <v>56</v>
      </c>
      <c r="G36" s="110">
        <v>78301.2</v>
      </c>
      <c r="H36" s="110">
        <v>56212.1</v>
      </c>
      <c r="I36" s="64">
        <f t="shared" si="0"/>
        <v>0.7178957666038324</v>
      </c>
      <c r="J36" s="68"/>
    </row>
    <row r="37" spans="1:10" s="9" customFormat="1" ht="96" hidden="1">
      <c r="A37" s="7" t="s">
        <v>93</v>
      </c>
      <c r="B37" s="20" t="s">
        <v>57</v>
      </c>
      <c r="C37" s="5" t="s">
        <v>10</v>
      </c>
      <c r="D37" s="5">
        <v>702</v>
      </c>
      <c r="E37" s="63" t="s">
        <v>34</v>
      </c>
      <c r="F37" s="7" t="s">
        <v>58</v>
      </c>
      <c r="G37" s="110"/>
      <c r="H37" s="110"/>
      <c r="I37" s="64" t="e">
        <f t="shared" si="0"/>
        <v>#DIV/0!</v>
      </c>
      <c r="J37" s="61"/>
    </row>
    <row r="38" spans="1:10" s="9" customFormat="1" ht="82.5">
      <c r="A38" s="7" t="s">
        <v>94</v>
      </c>
      <c r="B38" s="20" t="s">
        <v>14</v>
      </c>
      <c r="C38" s="5" t="s">
        <v>10</v>
      </c>
      <c r="D38" s="5">
        <v>702</v>
      </c>
      <c r="E38" s="7" t="s">
        <v>116</v>
      </c>
      <c r="F38" s="7" t="s">
        <v>59</v>
      </c>
      <c r="G38" s="110">
        <v>315.9</v>
      </c>
      <c r="H38" s="110">
        <v>315.9</v>
      </c>
      <c r="I38" s="64">
        <f t="shared" si="0"/>
        <v>1</v>
      </c>
      <c r="J38" s="68"/>
    </row>
    <row r="39" spans="1:10" s="9" customFormat="1" ht="54.75">
      <c r="A39" s="7" t="s">
        <v>95</v>
      </c>
      <c r="B39" s="20" t="s">
        <v>15</v>
      </c>
      <c r="C39" s="5" t="s">
        <v>10</v>
      </c>
      <c r="D39" s="5">
        <v>702</v>
      </c>
      <c r="E39" s="7" t="s">
        <v>116</v>
      </c>
      <c r="F39" s="7" t="s">
        <v>60</v>
      </c>
      <c r="G39" s="49">
        <v>18314</v>
      </c>
      <c r="H39" s="49">
        <v>18314</v>
      </c>
      <c r="I39" s="64">
        <f t="shared" si="0"/>
        <v>1</v>
      </c>
      <c r="J39" s="61"/>
    </row>
    <row r="40" spans="1:10" s="9" customFormat="1" ht="78" customHeight="1" hidden="1">
      <c r="A40" s="7" t="s">
        <v>96</v>
      </c>
      <c r="B40" s="71" t="s">
        <v>61</v>
      </c>
      <c r="C40" s="5" t="s">
        <v>10</v>
      </c>
      <c r="D40" s="5">
        <v>702</v>
      </c>
      <c r="E40" s="63" t="s">
        <v>34</v>
      </c>
      <c r="F40" s="7" t="s">
        <v>62</v>
      </c>
      <c r="G40" s="49"/>
      <c r="H40" s="49"/>
      <c r="I40" s="64" t="e">
        <f t="shared" si="0"/>
        <v>#DIV/0!</v>
      </c>
      <c r="J40" s="61"/>
    </row>
    <row r="41" spans="1:10" s="9" customFormat="1" ht="54.75" hidden="1">
      <c r="A41" s="7" t="s">
        <v>97</v>
      </c>
      <c r="B41" s="20" t="s">
        <v>63</v>
      </c>
      <c r="C41" s="5" t="s">
        <v>10</v>
      </c>
      <c r="D41" s="5">
        <v>702</v>
      </c>
      <c r="E41" s="63" t="s">
        <v>34</v>
      </c>
      <c r="F41" s="7" t="s">
        <v>64</v>
      </c>
      <c r="G41" s="49"/>
      <c r="H41" s="49"/>
      <c r="I41" s="64" t="e">
        <f t="shared" si="0"/>
        <v>#DIV/0!</v>
      </c>
      <c r="J41" s="61"/>
    </row>
    <row r="42" spans="1:10" s="9" customFormat="1" ht="54.75" hidden="1">
      <c r="A42" s="7" t="s">
        <v>98</v>
      </c>
      <c r="B42" s="20" t="s">
        <v>65</v>
      </c>
      <c r="C42" s="5" t="s">
        <v>10</v>
      </c>
      <c r="D42" s="5">
        <v>702</v>
      </c>
      <c r="E42" s="63" t="s">
        <v>34</v>
      </c>
      <c r="F42" s="7" t="s">
        <v>66</v>
      </c>
      <c r="G42" s="49"/>
      <c r="H42" s="49"/>
      <c r="I42" s="64" t="e">
        <f t="shared" si="0"/>
        <v>#DIV/0!</v>
      </c>
      <c r="J42" s="61"/>
    </row>
    <row r="43" spans="1:10" s="43" customFormat="1" ht="33.75" customHeight="1" hidden="1">
      <c r="A43" s="126" t="s">
        <v>99</v>
      </c>
      <c r="B43" s="127" t="s">
        <v>137</v>
      </c>
      <c r="C43" s="72" t="s">
        <v>7</v>
      </c>
      <c r="D43" s="72" t="s">
        <v>34</v>
      </c>
      <c r="E43" s="63" t="s">
        <v>34</v>
      </c>
      <c r="F43" s="63" t="s">
        <v>67</v>
      </c>
      <c r="G43" s="50">
        <f>G44</f>
        <v>0</v>
      </c>
      <c r="H43" s="50">
        <f>H44</f>
        <v>0</v>
      </c>
      <c r="I43" s="73" t="e">
        <f t="shared" si="0"/>
        <v>#DIV/0!</v>
      </c>
      <c r="J43" s="58"/>
    </row>
    <row r="44" spans="1:10" s="9" customFormat="1" ht="81.75" customHeight="1" hidden="1">
      <c r="A44" s="126"/>
      <c r="B44" s="127"/>
      <c r="C44" s="5" t="s">
        <v>10</v>
      </c>
      <c r="D44" s="5">
        <v>702</v>
      </c>
      <c r="E44" s="7" t="s">
        <v>34</v>
      </c>
      <c r="F44" s="7" t="s">
        <v>67</v>
      </c>
      <c r="G44" s="49">
        <f>G45+G46+G47+G48</f>
        <v>0</v>
      </c>
      <c r="H44" s="49">
        <f>H45+H46+H47+H48</f>
        <v>0</v>
      </c>
      <c r="I44" s="64" t="e">
        <f t="shared" si="0"/>
        <v>#DIV/0!</v>
      </c>
      <c r="J44" s="61"/>
    </row>
    <row r="45" spans="1:10" s="9" customFormat="1" ht="69" hidden="1">
      <c r="A45" s="7" t="s">
        <v>100</v>
      </c>
      <c r="B45" s="20" t="s">
        <v>76</v>
      </c>
      <c r="C45" s="5" t="s">
        <v>10</v>
      </c>
      <c r="D45" s="5">
        <v>702</v>
      </c>
      <c r="E45" s="7" t="s">
        <v>34</v>
      </c>
      <c r="F45" s="7" t="s">
        <v>68</v>
      </c>
      <c r="G45" s="49"/>
      <c r="H45" s="49"/>
      <c r="I45" s="64" t="e">
        <f t="shared" si="0"/>
        <v>#DIV/0!</v>
      </c>
      <c r="J45" s="61"/>
    </row>
    <row r="46" spans="1:10" s="9" customFormat="1" ht="54.75" hidden="1">
      <c r="A46" s="7" t="s">
        <v>101</v>
      </c>
      <c r="B46" s="20" t="s">
        <v>69</v>
      </c>
      <c r="C46" s="5" t="s">
        <v>10</v>
      </c>
      <c r="D46" s="5">
        <v>702</v>
      </c>
      <c r="E46" s="7" t="s">
        <v>34</v>
      </c>
      <c r="F46" s="7" t="s">
        <v>70</v>
      </c>
      <c r="G46" s="49"/>
      <c r="H46" s="49"/>
      <c r="I46" s="64" t="e">
        <f t="shared" si="0"/>
        <v>#DIV/0!</v>
      </c>
      <c r="J46" s="61"/>
    </row>
    <row r="47" spans="1:10" s="9" customFormat="1" ht="54.75" hidden="1">
      <c r="A47" s="7" t="s">
        <v>102</v>
      </c>
      <c r="B47" s="20" t="s">
        <v>71</v>
      </c>
      <c r="C47" s="5" t="s">
        <v>10</v>
      </c>
      <c r="D47" s="5">
        <v>702</v>
      </c>
      <c r="E47" s="7" t="s">
        <v>34</v>
      </c>
      <c r="F47" s="7" t="s">
        <v>72</v>
      </c>
      <c r="G47" s="49"/>
      <c r="H47" s="49"/>
      <c r="I47" s="64" t="e">
        <f t="shared" si="0"/>
        <v>#DIV/0!</v>
      </c>
      <c r="J47" s="68"/>
    </row>
    <row r="48" spans="1:10" s="9" customFormat="1" ht="54.75" hidden="1">
      <c r="A48" s="7" t="s">
        <v>103</v>
      </c>
      <c r="B48" s="20" t="s">
        <v>73</v>
      </c>
      <c r="C48" s="5" t="s">
        <v>10</v>
      </c>
      <c r="D48" s="5">
        <v>702</v>
      </c>
      <c r="E48" s="7" t="s">
        <v>34</v>
      </c>
      <c r="F48" s="7" t="s">
        <v>74</v>
      </c>
      <c r="G48" s="49"/>
      <c r="H48" s="49"/>
      <c r="I48" s="64" t="e">
        <f t="shared" si="0"/>
        <v>#DIV/0!</v>
      </c>
      <c r="J48" s="61"/>
    </row>
    <row r="49" spans="1:10" ht="14.25">
      <c r="A49" s="2"/>
      <c r="B49" s="128" t="s">
        <v>127</v>
      </c>
      <c r="C49" s="128"/>
      <c r="D49" s="128"/>
      <c r="E49" s="128"/>
      <c r="F49" s="128"/>
      <c r="G49" s="128"/>
      <c r="H49" s="128"/>
      <c r="I49" s="128"/>
      <c r="J49" s="128"/>
    </row>
    <row r="50" spans="1:10" ht="14.25">
      <c r="A50" s="2"/>
      <c r="B50" s="11"/>
      <c r="C50" s="11"/>
      <c r="D50" s="2"/>
      <c r="E50" s="2"/>
      <c r="F50" s="2"/>
      <c r="G50" s="2"/>
      <c r="H50" s="2"/>
      <c r="I50" s="2"/>
      <c r="J50" s="2"/>
    </row>
    <row r="51" spans="1:10" ht="18">
      <c r="A51" s="2"/>
      <c r="B51" s="30" t="s">
        <v>17</v>
      </c>
      <c r="C51" s="11"/>
      <c r="D51" s="25"/>
      <c r="E51" s="25"/>
      <c r="F51" s="25"/>
      <c r="G51" s="29"/>
      <c r="H51" s="28"/>
      <c r="I51" s="27" t="s">
        <v>181</v>
      </c>
      <c r="J51" s="31"/>
    </row>
    <row r="52" ht="14.25">
      <c r="C52" s="22"/>
    </row>
    <row r="53" ht="14.25">
      <c r="H53" s="24"/>
    </row>
    <row r="54" ht="14.25">
      <c r="B54" s="12"/>
    </row>
    <row r="56" ht="14.25">
      <c r="G56" s="23"/>
    </row>
  </sheetData>
  <sheetProtection/>
  <mergeCells count="21">
    <mergeCell ref="J5:J6"/>
    <mergeCell ref="G5:I5"/>
    <mergeCell ref="B15:B16"/>
    <mergeCell ref="B8:B9"/>
    <mergeCell ref="A10:A11"/>
    <mergeCell ref="B10:B11"/>
    <mergeCell ref="B2:I2"/>
    <mergeCell ref="B3:I3"/>
    <mergeCell ref="A5:A6"/>
    <mergeCell ref="B5:B6"/>
    <mergeCell ref="C5:C6"/>
    <mergeCell ref="A15:A16"/>
    <mergeCell ref="D5:F5"/>
    <mergeCell ref="A43:A44"/>
    <mergeCell ref="B43:B44"/>
    <mergeCell ref="B49:J49"/>
    <mergeCell ref="A8:A9"/>
    <mergeCell ref="A18:A19"/>
    <mergeCell ref="B18:B19"/>
    <mergeCell ref="A34:A35"/>
    <mergeCell ref="B34:B35"/>
  </mergeCells>
  <printOptions/>
  <pageMargins left="0.5118110236220472" right="0.5118110236220472" top="0.5905511811023623" bottom="0.1968503937007874" header="0.31496062992125984" footer="0"/>
  <pageSetup fitToHeight="1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63">
      <selection activeCell="C75" sqref="A75:IV77"/>
    </sheetView>
  </sheetViews>
  <sheetFormatPr defaultColWidth="9.140625" defaultRowHeight="15"/>
  <cols>
    <col min="1" max="1" width="6.28125" style="0" customWidth="1"/>
    <col min="2" max="2" width="54.140625" style="0" customWidth="1"/>
    <col min="3" max="3" width="22.7109375" style="0" customWidth="1"/>
    <col min="5" max="5" width="13.28125" style="0" customWidth="1"/>
    <col min="6" max="7" width="12.7109375" style="0" bestFit="1" customWidth="1"/>
    <col min="11" max="11" width="8.8515625" style="74" customWidth="1"/>
  </cols>
  <sheetData>
    <row r="1" spans="1:9" ht="14.25">
      <c r="A1" s="135" t="s">
        <v>9</v>
      </c>
      <c r="B1" s="135"/>
      <c r="C1" s="135"/>
      <c r="D1" s="135"/>
      <c r="E1" s="135"/>
      <c r="F1" s="135"/>
      <c r="G1" s="135"/>
      <c r="H1" s="135"/>
      <c r="I1" s="32"/>
    </row>
    <row r="2" spans="1:9" ht="30.75" customHeight="1">
      <c r="A2" s="149" t="s">
        <v>184</v>
      </c>
      <c r="B2" s="149"/>
      <c r="C2" s="149"/>
      <c r="D2" s="149"/>
      <c r="E2" s="149"/>
      <c r="F2" s="149"/>
      <c r="G2" s="149"/>
      <c r="H2" s="149"/>
      <c r="I2" s="33"/>
    </row>
    <row r="3" spans="1:8" ht="14.25">
      <c r="A3" s="133" t="s">
        <v>19</v>
      </c>
      <c r="B3" s="133" t="s">
        <v>1</v>
      </c>
      <c r="C3" s="133" t="s">
        <v>18</v>
      </c>
      <c r="D3" s="137" t="s">
        <v>125</v>
      </c>
      <c r="E3" s="137"/>
      <c r="F3" s="137"/>
      <c r="G3" s="137"/>
      <c r="H3" s="137"/>
    </row>
    <row r="4" spans="1:8" ht="41.25">
      <c r="A4" s="133"/>
      <c r="B4" s="133"/>
      <c r="C4" s="133"/>
      <c r="D4" s="3" t="s">
        <v>4</v>
      </c>
      <c r="E4" s="3" t="s">
        <v>6</v>
      </c>
      <c r="F4" s="3" t="s">
        <v>12</v>
      </c>
      <c r="G4" s="3" t="s">
        <v>128</v>
      </c>
      <c r="H4" s="3" t="s">
        <v>8</v>
      </c>
    </row>
    <row r="5" spans="1:11" ht="14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K5" s="158"/>
    </row>
    <row r="6" spans="1:11" s="42" customFormat="1" ht="19.5" customHeight="1">
      <c r="A6" s="147">
        <v>1</v>
      </c>
      <c r="B6" s="152" t="s">
        <v>182</v>
      </c>
      <c r="C6" s="35" t="s">
        <v>22</v>
      </c>
      <c r="D6" s="63" t="s">
        <v>34</v>
      </c>
      <c r="E6" s="88" t="str">
        <f>E7</f>
        <v>06 0 00 00000</v>
      </c>
      <c r="F6" s="51">
        <f>F7+F8</f>
        <v>349762.19999999995</v>
      </c>
      <c r="G6" s="51">
        <f>G7+G8</f>
        <v>235829.1</v>
      </c>
      <c r="H6" s="52">
        <f>G6/F6</f>
        <v>0.6742555370477429</v>
      </c>
      <c r="K6" s="158"/>
    </row>
    <row r="7" spans="1:11" s="42" customFormat="1" ht="19.5" customHeight="1">
      <c r="A7" s="147"/>
      <c r="B7" s="152"/>
      <c r="C7" s="35" t="s">
        <v>28</v>
      </c>
      <c r="D7" s="63" t="s">
        <v>34</v>
      </c>
      <c r="E7" s="88" t="str">
        <f>E8</f>
        <v>06 0 00 00000</v>
      </c>
      <c r="F7" s="51">
        <f>F10+F22+F28+F73+F94</f>
        <v>0</v>
      </c>
      <c r="G7" s="51">
        <f>G10+G22+G28+G73+G94</f>
        <v>0</v>
      </c>
      <c r="H7" s="52"/>
      <c r="K7" s="158"/>
    </row>
    <row r="8" spans="1:11" s="42" customFormat="1" ht="19.5" customHeight="1">
      <c r="A8" s="147"/>
      <c r="B8" s="152"/>
      <c r="C8" s="35" t="s">
        <v>29</v>
      </c>
      <c r="D8" s="63" t="s">
        <v>34</v>
      </c>
      <c r="E8" s="88" t="str">
        <f>'Приложение 7'!F8</f>
        <v>06 0 00 00000</v>
      </c>
      <c r="F8" s="51">
        <f>F11+F23+F29+F74+F95</f>
        <v>349762.19999999995</v>
      </c>
      <c r="G8" s="51">
        <f>G11+G23+G29+G74+G95</f>
        <v>235829.1</v>
      </c>
      <c r="H8" s="52">
        <f>G8/F8</f>
        <v>0.6742555370477429</v>
      </c>
      <c r="K8" s="159"/>
    </row>
    <row r="9" spans="1:11" s="44" customFormat="1" ht="23.25" customHeight="1">
      <c r="A9" s="141" t="s">
        <v>77</v>
      </c>
      <c r="B9" s="150" t="s">
        <v>186</v>
      </c>
      <c r="C9" s="39" t="s">
        <v>22</v>
      </c>
      <c r="D9" s="63" t="s">
        <v>34</v>
      </c>
      <c r="E9" s="86" t="str">
        <f>E10</f>
        <v>06 1 00 00000</v>
      </c>
      <c r="F9" s="53">
        <f aca="true" t="shared" si="0" ref="F9:G11">F12</f>
        <v>0</v>
      </c>
      <c r="G9" s="53">
        <f t="shared" si="0"/>
        <v>0</v>
      </c>
      <c r="H9" s="54"/>
      <c r="K9" s="159"/>
    </row>
    <row r="10" spans="1:11" s="44" customFormat="1" ht="23.25" customHeight="1">
      <c r="A10" s="141"/>
      <c r="B10" s="150"/>
      <c r="C10" s="39" t="s">
        <v>28</v>
      </c>
      <c r="D10" s="63" t="s">
        <v>34</v>
      </c>
      <c r="E10" s="86" t="str">
        <f>E11</f>
        <v>06 1 00 00000</v>
      </c>
      <c r="F10" s="53">
        <f t="shared" si="0"/>
        <v>0</v>
      </c>
      <c r="G10" s="53">
        <f t="shared" si="0"/>
        <v>0</v>
      </c>
      <c r="H10" s="54"/>
      <c r="K10" s="76"/>
    </row>
    <row r="11" spans="1:11" s="44" customFormat="1" ht="23.25" customHeight="1">
      <c r="A11" s="141"/>
      <c r="B11" s="150"/>
      <c r="C11" s="39" t="s">
        <v>29</v>
      </c>
      <c r="D11" s="63" t="s">
        <v>34</v>
      </c>
      <c r="E11" s="86" t="str">
        <f>'Приложение 7'!F10</f>
        <v>06 1 00 00000</v>
      </c>
      <c r="F11" s="53">
        <f t="shared" si="0"/>
        <v>0</v>
      </c>
      <c r="G11" s="53">
        <f t="shared" si="0"/>
        <v>0</v>
      </c>
      <c r="H11" s="54"/>
      <c r="K11" s="159"/>
    </row>
    <row r="12" spans="1:11" s="8" customFormat="1" ht="14.25">
      <c r="A12" s="142" t="s">
        <v>78</v>
      </c>
      <c r="B12" s="151" t="s">
        <v>16</v>
      </c>
      <c r="C12" s="82" t="s">
        <v>22</v>
      </c>
      <c r="D12" s="63" t="s">
        <v>34</v>
      </c>
      <c r="E12" s="7" t="str">
        <f>E13</f>
        <v>06 1 01 00000</v>
      </c>
      <c r="F12" s="83">
        <f>F13+F14</f>
        <v>0</v>
      </c>
      <c r="G12" s="83">
        <f>G13+G14</f>
        <v>0</v>
      </c>
      <c r="H12" s="84"/>
      <c r="K12" s="159"/>
    </row>
    <row r="13" spans="1:11" s="8" customFormat="1" ht="14.25">
      <c r="A13" s="142"/>
      <c r="B13" s="151"/>
      <c r="C13" s="82" t="s">
        <v>28</v>
      </c>
      <c r="D13" s="63" t="s">
        <v>34</v>
      </c>
      <c r="E13" s="7" t="str">
        <f>E14</f>
        <v>06 1 01 00000</v>
      </c>
      <c r="F13" s="83"/>
      <c r="G13" s="83"/>
      <c r="H13" s="84"/>
      <c r="K13" s="77"/>
    </row>
    <row r="14" spans="1:11" s="8" customFormat="1" ht="14.25">
      <c r="A14" s="142"/>
      <c r="B14" s="151"/>
      <c r="C14" s="82" t="s">
        <v>29</v>
      </c>
      <c r="D14" s="63" t="s">
        <v>34</v>
      </c>
      <c r="E14" s="7" t="str">
        <f>'Приложение 7'!F12</f>
        <v>06 1 01 00000</v>
      </c>
      <c r="F14" s="83"/>
      <c r="G14" s="83"/>
      <c r="H14" s="84"/>
      <c r="K14" s="160"/>
    </row>
    <row r="15" spans="1:11" s="8" customFormat="1" ht="14.25">
      <c r="A15" s="142" t="s">
        <v>167</v>
      </c>
      <c r="B15" s="166" t="str">
        <f>'Приложение 7'!B13</f>
        <v>Основное мероприятие 2 подпрограммы 1 
Финансирование комплексных кадастровых работ</v>
      </c>
      <c r="C15" s="82" t="s">
        <v>22</v>
      </c>
      <c r="D15" s="63" t="s">
        <v>34</v>
      </c>
      <c r="E15" s="7" t="s">
        <v>170</v>
      </c>
      <c r="F15" s="83">
        <f>SUM(F16:F17)</f>
        <v>2480</v>
      </c>
      <c r="G15" s="83">
        <f>SUM(G16:G17)</f>
        <v>1458.7</v>
      </c>
      <c r="H15" s="84">
        <f>G15/F15</f>
        <v>0.5881854838709678</v>
      </c>
      <c r="K15" s="160"/>
    </row>
    <row r="16" spans="1:11" s="8" customFormat="1" ht="14.25">
      <c r="A16" s="142"/>
      <c r="B16" s="167"/>
      <c r="C16" s="82" t="s">
        <v>28</v>
      </c>
      <c r="D16" s="63" t="s">
        <v>34</v>
      </c>
      <c r="E16" s="7" t="s">
        <v>170</v>
      </c>
      <c r="F16" s="83"/>
      <c r="G16" s="83"/>
      <c r="H16" s="84"/>
      <c r="K16" s="160"/>
    </row>
    <row r="17" spans="1:11" s="8" customFormat="1" ht="14.25">
      <c r="A17" s="142"/>
      <c r="B17" s="168"/>
      <c r="C17" s="82" t="s">
        <v>29</v>
      </c>
      <c r="D17" s="63" t="s">
        <v>34</v>
      </c>
      <c r="E17" s="7" t="s">
        <v>170</v>
      </c>
      <c r="F17" s="83">
        <v>2480</v>
      </c>
      <c r="G17" s="83">
        <v>1458.7</v>
      </c>
      <c r="H17" s="84">
        <f>G17/F17</f>
        <v>0.5881854838709678</v>
      </c>
      <c r="K17" s="160"/>
    </row>
    <row r="18" spans="1:11" s="8" customFormat="1" ht="14.25">
      <c r="A18" s="142" t="s">
        <v>168</v>
      </c>
      <c r="B18" s="166" t="str">
        <f>'Приложение 7'!B14</f>
        <v>Основное мероприятие 3 подпрограммы 1 
Финансирование создания векторных моделей генеральных планов и правил землепользования и застройки поселений</v>
      </c>
      <c r="C18" s="82" t="s">
        <v>22</v>
      </c>
      <c r="D18" s="63" t="s">
        <v>34</v>
      </c>
      <c r="E18" s="7" t="s">
        <v>171</v>
      </c>
      <c r="F18" s="83">
        <f>SUM(F19:F20)</f>
        <v>876.6</v>
      </c>
      <c r="G18" s="83">
        <f>SUM(G19:G20)</f>
        <v>350.7</v>
      </c>
      <c r="H18" s="84">
        <f>G18/F18</f>
        <v>0.4000684462696783</v>
      </c>
      <c r="K18" s="160"/>
    </row>
    <row r="19" spans="1:11" s="8" customFormat="1" ht="14.25">
      <c r="A19" s="142"/>
      <c r="B19" s="167"/>
      <c r="C19" s="82" t="s">
        <v>28</v>
      </c>
      <c r="D19" s="63" t="s">
        <v>34</v>
      </c>
      <c r="E19" s="7" t="s">
        <v>171</v>
      </c>
      <c r="F19" s="83"/>
      <c r="G19" s="83"/>
      <c r="H19" s="84"/>
      <c r="K19" s="160"/>
    </row>
    <row r="20" spans="1:11" s="8" customFormat="1" ht="14.25">
      <c r="A20" s="142"/>
      <c r="B20" s="168"/>
      <c r="C20" s="82" t="s">
        <v>29</v>
      </c>
      <c r="D20" s="63" t="s">
        <v>34</v>
      </c>
      <c r="E20" s="7" t="s">
        <v>171</v>
      </c>
      <c r="F20" s="83">
        <v>876.6</v>
      </c>
      <c r="G20" s="83">
        <v>350.7</v>
      </c>
      <c r="H20" s="84">
        <f>G20/F20</f>
        <v>0.4000684462696783</v>
      </c>
      <c r="K20" s="160"/>
    </row>
    <row r="21" spans="1:11" s="44" customFormat="1" ht="14.25">
      <c r="A21" s="141" t="s">
        <v>79</v>
      </c>
      <c r="B21" s="150" t="s">
        <v>30</v>
      </c>
      <c r="C21" s="39" t="s">
        <v>22</v>
      </c>
      <c r="D21" s="63" t="s">
        <v>34</v>
      </c>
      <c r="E21" s="86" t="str">
        <f>E22</f>
        <v>06 2 00 00000</v>
      </c>
      <c r="F21" s="53">
        <f aca="true" t="shared" si="1" ref="F21:G23">F24</f>
        <v>0</v>
      </c>
      <c r="G21" s="53">
        <f t="shared" si="1"/>
        <v>0</v>
      </c>
      <c r="H21" s="54" t="e">
        <f aca="true" t="shared" si="2" ref="H21:H26">G21/F21</f>
        <v>#DIV/0!</v>
      </c>
      <c r="K21" s="159"/>
    </row>
    <row r="22" spans="1:11" s="44" customFormat="1" ht="14.25">
      <c r="A22" s="141"/>
      <c r="B22" s="150"/>
      <c r="C22" s="39" t="s">
        <v>28</v>
      </c>
      <c r="D22" s="63" t="s">
        <v>34</v>
      </c>
      <c r="E22" s="86" t="str">
        <f>E23</f>
        <v>06 2 00 00000</v>
      </c>
      <c r="F22" s="53">
        <f t="shared" si="1"/>
        <v>0</v>
      </c>
      <c r="G22" s="53">
        <f t="shared" si="1"/>
        <v>0</v>
      </c>
      <c r="H22" s="54"/>
      <c r="K22" s="159"/>
    </row>
    <row r="23" spans="1:11" s="44" customFormat="1" ht="14.25">
      <c r="A23" s="141"/>
      <c r="B23" s="150"/>
      <c r="C23" s="39" t="s">
        <v>29</v>
      </c>
      <c r="D23" s="63" t="s">
        <v>34</v>
      </c>
      <c r="E23" s="86" t="str">
        <f>'Приложение 7'!F15</f>
        <v>06 2 00 00000</v>
      </c>
      <c r="F23" s="53">
        <f t="shared" si="1"/>
        <v>0</v>
      </c>
      <c r="G23" s="53">
        <f t="shared" si="1"/>
        <v>0</v>
      </c>
      <c r="H23" s="54" t="e">
        <f t="shared" si="2"/>
        <v>#DIV/0!</v>
      </c>
      <c r="K23" s="161"/>
    </row>
    <row r="24" spans="1:11" s="8" customFormat="1" ht="14.25">
      <c r="A24" s="169" t="s">
        <v>104</v>
      </c>
      <c r="B24" s="143" t="s">
        <v>39</v>
      </c>
      <c r="C24" s="82" t="s">
        <v>22</v>
      </c>
      <c r="D24" s="63" t="s">
        <v>34</v>
      </c>
      <c r="E24" s="7" t="str">
        <f>E25</f>
        <v>06 2 01 00000</v>
      </c>
      <c r="F24" s="83">
        <f>F25+F26</f>
        <v>0</v>
      </c>
      <c r="G24" s="83">
        <f>G25+G26</f>
        <v>0</v>
      </c>
      <c r="H24" s="54" t="e">
        <f t="shared" si="2"/>
        <v>#DIV/0!</v>
      </c>
      <c r="K24" s="162"/>
    </row>
    <row r="25" spans="1:11" s="8" customFormat="1" ht="14.25">
      <c r="A25" s="142"/>
      <c r="B25" s="143"/>
      <c r="C25" s="82" t="s">
        <v>28</v>
      </c>
      <c r="D25" s="63" t="s">
        <v>34</v>
      </c>
      <c r="E25" s="7" t="str">
        <f>E26</f>
        <v>06 2 01 00000</v>
      </c>
      <c r="F25" s="83"/>
      <c r="G25" s="83"/>
      <c r="H25" s="54"/>
      <c r="K25" s="79"/>
    </row>
    <row r="26" spans="1:11" s="8" customFormat="1" ht="14.25">
      <c r="A26" s="142"/>
      <c r="B26" s="143"/>
      <c r="C26" s="82" t="s">
        <v>29</v>
      </c>
      <c r="D26" s="63" t="s">
        <v>34</v>
      </c>
      <c r="E26" s="7" t="str">
        <f>'Приложение 7'!F17</f>
        <v>06 2 01 00000</v>
      </c>
      <c r="F26" s="83"/>
      <c r="G26" s="83"/>
      <c r="H26" s="54" t="e">
        <f t="shared" si="2"/>
        <v>#DIV/0!</v>
      </c>
      <c r="K26" s="79"/>
    </row>
    <row r="27" spans="1:11" s="44" customFormat="1" ht="18.75" customHeight="1">
      <c r="A27" s="141" t="s">
        <v>81</v>
      </c>
      <c r="B27" s="150" t="s">
        <v>135</v>
      </c>
      <c r="C27" s="39" t="s">
        <v>22</v>
      </c>
      <c r="D27" s="63" t="s">
        <v>34</v>
      </c>
      <c r="E27" s="63" t="str">
        <f>E28</f>
        <v>06 3 00 00000</v>
      </c>
      <c r="F27" s="53">
        <f aca="true" t="shared" si="3" ref="F27:G29">F30+F33+F36+F39+F42+F45+F48+F51+F54+F69+F57+F60+F63</f>
        <v>327995.1</v>
      </c>
      <c r="G27" s="53">
        <f t="shared" si="3"/>
        <v>214062</v>
      </c>
      <c r="H27" s="54">
        <f>G27/F27</f>
        <v>0.6526377985524784</v>
      </c>
      <c r="K27" s="79"/>
    </row>
    <row r="28" spans="1:11" s="44" customFormat="1" ht="18.75" customHeight="1">
      <c r="A28" s="141"/>
      <c r="B28" s="150"/>
      <c r="C28" s="39" t="s">
        <v>28</v>
      </c>
      <c r="D28" s="63" t="s">
        <v>34</v>
      </c>
      <c r="E28" s="63" t="str">
        <f>E29</f>
        <v>06 3 00 00000</v>
      </c>
      <c r="F28" s="53">
        <f t="shared" si="3"/>
        <v>0</v>
      </c>
      <c r="G28" s="53">
        <f t="shared" si="3"/>
        <v>0</v>
      </c>
      <c r="H28" s="54"/>
      <c r="K28" s="80"/>
    </row>
    <row r="29" spans="1:11" s="44" customFormat="1" ht="18.75" customHeight="1">
      <c r="A29" s="141"/>
      <c r="B29" s="150"/>
      <c r="C29" s="39" t="s">
        <v>29</v>
      </c>
      <c r="D29" s="63" t="s">
        <v>34</v>
      </c>
      <c r="E29" s="63" t="str">
        <f>'Приложение 7'!F18</f>
        <v>06 3 00 00000</v>
      </c>
      <c r="F29" s="53">
        <f t="shared" si="3"/>
        <v>327995.1</v>
      </c>
      <c r="G29" s="53">
        <f t="shared" si="3"/>
        <v>214062</v>
      </c>
      <c r="H29" s="54">
        <f>G29/F29</f>
        <v>0.6526377985524784</v>
      </c>
      <c r="K29" s="80"/>
    </row>
    <row r="30" spans="1:11" s="8" customFormat="1" ht="24" customHeight="1">
      <c r="A30" s="142" t="s">
        <v>82</v>
      </c>
      <c r="B30" s="153" t="s">
        <v>32</v>
      </c>
      <c r="C30" s="82" t="s">
        <v>22</v>
      </c>
      <c r="D30" s="63" t="s">
        <v>34</v>
      </c>
      <c r="E30" s="7" t="str">
        <f>E31</f>
        <v>06 3 01 00000</v>
      </c>
      <c r="F30" s="83">
        <f>F31+F32</f>
        <v>0</v>
      </c>
      <c r="G30" s="83">
        <f>G31+G32</f>
        <v>0</v>
      </c>
      <c r="H30" s="84"/>
      <c r="K30" s="81"/>
    </row>
    <row r="31" spans="1:11" s="8" customFormat="1" ht="24" customHeight="1">
      <c r="A31" s="142"/>
      <c r="B31" s="153"/>
      <c r="C31" s="82" t="s">
        <v>28</v>
      </c>
      <c r="D31" s="63" t="s">
        <v>34</v>
      </c>
      <c r="E31" s="7" t="str">
        <f>E32</f>
        <v>06 3 01 00000</v>
      </c>
      <c r="F31" s="83"/>
      <c r="G31" s="83"/>
      <c r="H31" s="84"/>
      <c r="K31" s="81"/>
    </row>
    <row r="32" spans="1:11" s="8" customFormat="1" ht="24" customHeight="1">
      <c r="A32" s="142"/>
      <c r="B32" s="153"/>
      <c r="C32" s="82" t="s">
        <v>29</v>
      </c>
      <c r="D32" s="63" t="s">
        <v>34</v>
      </c>
      <c r="E32" s="7" t="s">
        <v>42</v>
      </c>
      <c r="F32" s="7"/>
      <c r="G32" s="7"/>
      <c r="H32" s="84"/>
      <c r="K32" s="81"/>
    </row>
    <row r="33" spans="1:11" s="8" customFormat="1" ht="14.25">
      <c r="A33" s="142" t="s">
        <v>83</v>
      </c>
      <c r="B33" s="148" t="s">
        <v>13</v>
      </c>
      <c r="C33" s="82" t="s">
        <v>22</v>
      </c>
      <c r="D33" s="63" t="s">
        <v>34</v>
      </c>
      <c r="E33" s="7" t="str">
        <f>E34</f>
        <v>06 3 02 00000</v>
      </c>
      <c r="F33" s="83">
        <f>F34+F35</f>
        <v>0</v>
      </c>
      <c r="G33" s="83">
        <f>G34+G35</f>
        <v>0</v>
      </c>
      <c r="H33" s="84"/>
      <c r="K33" s="160"/>
    </row>
    <row r="34" spans="1:11" s="8" customFormat="1" ht="14.25">
      <c r="A34" s="142"/>
      <c r="B34" s="148"/>
      <c r="C34" s="82" t="s">
        <v>28</v>
      </c>
      <c r="D34" s="63" t="s">
        <v>34</v>
      </c>
      <c r="E34" s="7" t="str">
        <f>E35</f>
        <v>06 3 02 00000</v>
      </c>
      <c r="F34" s="83"/>
      <c r="G34" s="83"/>
      <c r="H34" s="84"/>
      <c r="K34" s="159"/>
    </row>
    <row r="35" spans="1:11" s="8" customFormat="1" ht="14.25">
      <c r="A35" s="142"/>
      <c r="B35" s="148"/>
      <c r="C35" s="82" t="s">
        <v>29</v>
      </c>
      <c r="D35" s="63" t="s">
        <v>34</v>
      </c>
      <c r="E35" s="7" t="str">
        <f>'Приложение 7'!F21</f>
        <v>06 3 02 00000</v>
      </c>
      <c r="F35" s="83"/>
      <c r="G35" s="83"/>
      <c r="H35" s="84"/>
      <c r="K35" s="78"/>
    </row>
    <row r="36" spans="1:11" s="8" customFormat="1" ht="14.25" hidden="1">
      <c r="A36" s="142" t="s">
        <v>84</v>
      </c>
      <c r="B36" s="148" t="s">
        <v>44</v>
      </c>
      <c r="C36" s="82" t="s">
        <v>22</v>
      </c>
      <c r="D36" s="63" t="s">
        <v>34</v>
      </c>
      <c r="E36" s="7" t="str">
        <f>E37</f>
        <v>06 3 03 00000</v>
      </c>
      <c r="F36" s="83">
        <f>F37+F38</f>
        <v>0</v>
      </c>
      <c r="G36" s="83">
        <f>G37+G38</f>
        <v>0</v>
      </c>
      <c r="H36" s="84" t="e">
        <f aca="true" t="shared" si="4" ref="H36:H44">G36/F36</f>
        <v>#DIV/0!</v>
      </c>
      <c r="K36" s="85"/>
    </row>
    <row r="37" spans="1:11" s="8" customFormat="1" ht="14.25" hidden="1">
      <c r="A37" s="142"/>
      <c r="B37" s="148"/>
      <c r="C37" s="82" t="s">
        <v>28</v>
      </c>
      <c r="D37" s="63" t="s">
        <v>34</v>
      </c>
      <c r="E37" s="7" t="str">
        <f>E38</f>
        <v>06 3 03 00000</v>
      </c>
      <c r="F37" s="83"/>
      <c r="G37" s="83"/>
      <c r="H37" s="84" t="e">
        <f t="shared" si="4"/>
        <v>#DIV/0!</v>
      </c>
      <c r="K37" s="85"/>
    </row>
    <row r="38" spans="1:11" s="8" customFormat="1" ht="14.25" hidden="1">
      <c r="A38" s="142"/>
      <c r="B38" s="148"/>
      <c r="C38" s="82" t="s">
        <v>29</v>
      </c>
      <c r="D38" s="63" t="s">
        <v>34</v>
      </c>
      <c r="E38" s="7" t="str">
        <f>'Приложение 7'!F22</f>
        <v>06 3 03 00000</v>
      </c>
      <c r="F38" s="83"/>
      <c r="G38" s="83"/>
      <c r="H38" s="84" t="e">
        <f t="shared" si="4"/>
        <v>#DIV/0!</v>
      </c>
      <c r="K38" s="85"/>
    </row>
    <row r="39" spans="1:11" s="8" customFormat="1" ht="19.5" customHeight="1" hidden="1">
      <c r="A39" s="142" t="s">
        <v>85</v>
      </c>
      <c r="B39" s="148" t="s">
        <v>46</v>
      </c>
      <c r="C39" s="82" t="s">
        <v>22</v>
      </c>
      <c r="D39" s="63" t="s">
        <v>34</v>
      </c>
      <c r="E39" s="7" t="str">
        <f>E40</f>
        <v>06 3 04 00000</v>
      </c>
      <c r="F39" s="83">
        <f>F40+F41</f>
        <v>0</v>
      </c>
      <c r="G39" s="83">
        <f>G40+G41</f>
        <v>0</v>
      </c>
      <c r="H39" s="84" t="e">
        <f t="shared" si="4"/>
        <v>#DIV/0!</v>
      </c>
      <c r="K39" s="85"/>
    </row>
    <row r="40" spans="1:11" s="8" customFormat="1" ht="19.5" customHeight="1" hidden="1">
      <c r="A40" s="142"/>
      <c r="B40" s="148"/>
      <c r="C40" s="82" t="s">
        <v>28</v>
      </c>
      <c r="D40" s="63" t="s">
        <v>34</v>
      </c>
      <c r="E40" s="7" t="str">
        <f>E41</f>
        <v>06 3 04 00000</v>
      </c>
      <c r="F40" s="83"/>
      <c r="G40" s="83"/>
      <c r="H40" s="84" t="e">
        <f t="shared" si="4"/>
        <v>#DIV/0!</v>
      </c>
      <c r="K40" s="85"/>
    </row>
    <row r="41" spans="1:11" s="8" customFormat="1" ht="19.5" customHeight="1" hidden="1">
      <c r="A41" s="142"/>
      <c r="B41" s="148"/>
      <c r="C41" s="82" t="s">
        <v>29</v>
      </c>
      <c r="D41" s="63" t="s">
        <v>34</v>
      </c>
      <c r="E41" s="7" t="str">
        <f>'Приложение 7'!F23</f>
        <v>06 3 04 00000</v>
      </c>
      <c r="F41" s="83"/>
      <c r="G41" s="83"/>
      <c r="H41" s="84" t="e">
        <f t="shared" si="4"/>
        <v>#DIV/0!</v>
      </c>
      <c r="K41" s="85"/>
    </row>
    <row r="42" spans="1:11" s="8" customFormat="1" ht="14.25">
      <c r="A42" s="142" t="s">
        <v>105</v>
      </c>
      <c r="B42" s="148" t="s">
        <v>187</v>
      </c>
      <c r="C42" s="82" t="s">
        <v>22</v>
      </c>
      <c r="D42" s="63" t="s">
        <v>34</v>
      </c>
      <c r="E42" s="87" t="str">
        <f>E43</f>
        <v>06 3 05 00000</v>
      </c>
      <c r="F42" s="83">
        <f>F43+F44</f>
        <v>556.4</v>
      </c>
      <c r="G42" s="83">
        <f>G43+G44</f>
        <v>0</v>
      </c>
      <c r="H42" s="84">
        <f t="shared" si="4"/>
        <v>0</v>
      </c>
      <c r="K42" s="85"/>
    </row>
    <row r="43" spans="1:11" s="8" customFormat="1" ht="14.25">
      <c r="A43" s="142"/>
      <c r="B43" s="148"/>
      <c r="C43" s="82" t="s">
        <v>28</v>
      </c>
      <c r="D43" s="63" t="s">
        <v>34</v>
      </c>
      <c r="E43" s="87" t="str">
        <f>E44</f>
        <v>06 3 05 00000</v>
      </c>
      <c r="F43" s="83"/>
      <c r="G43" s="83"/>
      <c r="H43" s="84"/>
      <c r="K43" s="85"/>
    </row>
    <row r="44" spans="1:11" s="8" customFormat="1" ht="14.25">
      <c r="A44" s="142"/>
      <c r="B44" s="148"/>
      <c r="C44" s="82" t="s">
        <v>29</v>
      </c>
      <c r="D44" s="63" t="s">
        <v>34</v>
      </c>
      <c r="E44" s="87" t="str">
        <f>'Приложение 7'!F24</f>
        <v>06 3 05 00000</v>
      </c>
      <c r="F44" s="83">
        <v>556.4</v>
      </c>
      <c r="G44" s="83">
        <v>0</v>
      </c>
      <c r="H44" s="84">
        <f t="shared" si="4"/>
        <v>0</v>
      </c>
      <c r="K44" s="85"/>
    </row>
    <row r="45" spans="1:11" s="8" customFormat="1" ht="14.25">
      <c r="A45" s="142" t="s">
        <v>106</v>
      </c>
      <c r="B45" s="148" t="s">
        <v>188</v>
      </c>
      <c r="C45" s="82" t="s">
        <v>22</v>
      </c>
      <c r="D45" s="63" t="s">
        <v>34</v>
      </c>
      <c r="E45" s="87" t="str">
        <f>E46</f>
        <v>06 3 06 00000</v>
      </c>
      <c r="F45" s="83">
        <f>F46+F47</f>
        <v>0</v>
      </c>
      <c r="G45" s="83">
        <f>G46+G47</f>
        <v>0</v>
      </c>
      <c r="H45" s="84"/>
      <c r="K45" s="85"/>
    </row>
    <row r="46" spans="1:11" s="8" customFormat="1" ht="14.25">
      <c r="A46" s="142"/>
      <c r="B46" s="148"/>
      <c r="C46" s="82" t="s">
        <v>28</v>
      </c>
      <c r="D46" s="63" t="s">
        <v>34</v>
      </c>
      <c r="E46" s="87" t="str">
        <f>E47</f>
        <v>06 3 06 00000</v>
      </c>
      <c r="F46" s="83"/>
      <c r="G46" s="83"/>
      <c r="H46" s="84"/>
      <c r="K46" s="85"/>
    </row>
    <row r="47" spans="1:11" s="8" customFormat="1" ht="14.25">
      <c r="A47" s="142"/>
      <c r="B47" s="148"/>
      <c r="C47" s="82" t="s">
        <v>29</v>
      </c>
      <c r="D47" s="63" t="s">
        <v>34</v>
      </c>
      <c r="E47" s="87" t="str">
        <f>'Приложение 7'!F25</f>
        <v>06 3 06 00000</v>
      </c>
      <c r="F47" s="83"/>
      <c r="G47" s="83"/>
      <c r="H47" s="84"/>
      <c r="K47" s="85"/>
    </row>
    <row r="48" spans="1:11" s="8" customFormat="1" ht="14.25" hidden="1">
      <c r="A48" s="142" t="s">
        <v>107</v>
      </c>
      <c r="B48" s="148" t="s">
        <v>75</v>
      </c>
      <c r="C48" s="82" t="s">
        <v>22</v>
      </c>
      <c r="D48" s="63" t="s">
        <v>34</v>
      </c>
      <c r="E48" s="87" t="str">
        <f>E49</f>
        <v>06 3 07 00000</v>
      </c>
      <c r="F48" s="83">
        <f>F49+F50</f>
        <v>0</v>
      </c>
      <c r="G48" s="83">
        <f>G49+G50</f>
        <v>0</v>
      </c>
      <c r="H48" s="84" t="e">
        <f>G48/F48</f>
        <v>#DIV/0!</v>
      </c>
      <c r="K48" s="85"/>
    </row>
    <row r="49" spans="1:11" s="8" customFormat="1" ht="14.25" hidden="1">
      <c r="A49" s="142"/>
      <c r="B49" s="148"/>
      <c r="C49" s="82" t="s">
        <v>28</v>
      </c>
      <c r="D49" s="63" t="s">
        <v>34</v>
      </c>
      <c r="E49" s="87" t="str">
        <f>E50</f>
        <v>06 3 07 00000</v>
      </c>
      <c r="F49" s="83"/>
      <c r="G49" s="83"/>
      <c r="H49" s="84" t="e">
        <f>G49/F49</f>
        <v>#DIV/0!</v>
      </c>
      <c r="K49" s="85"/>
    </row>
    <row r="50" spans="1:11" s="8" customFormat="1" ht="14.25" hidden="1">
      <c r="A50" s="142"/>
      <c r="B50" s="148"/>
      <c r="C50" s="82" t="s">
        <v>29</v>
      </c>
      <c r="D50" s="63" t="s">
        <v>34</v>
      </c>
      <c r="E50" s="87" t="str">
        <f>'Приложение 7'!F26</f>
        <v>06 3 07 00000</v>
      </c>
      <c r="F50" s="83"/>
      <c r="G50" s="83"/>
      <c r="H50" s="84" t="e">
        <f aca="true" t="shared" si="5" ref="H50:H71">G50/F50</f>
        <v>#DIV/0!</v>
      </c>
      <c r="K50" s="85"/>
    </row>
    <row r="51" spans="1:11" s="8" customFormat="1" ht="14.25" hidden="1">
      <c r="A51" s="142" t="s">
        <v>108</v>
      </c>
      <c r="B51" s="148" t="s">
        <v>52</v>
      </c>
      <c r="C51" s="82" t="s">
        <v>22</v>
      </c>
      <c r="D51" s="63" t="s">
        <v>34</v>
      </c>
      <c r="E51" s="87" t="str">
        <f>E53</f>
        <v>06 3 08 00000</v>
      </c>
      <c r="F51" s="83">
        <f>SUM(F52:F53)</f>
        <v>0</v>
      </c>
      <c r="G51" s="83">
        <f>SUM(G52:G53)</f>
        <v>0</v>
      </c>
      <c r="H51" s="84" t="e">
        <f t="shared" si="5"/>
        <v>#DIV/0!</v>
      </c>
      <c r="K51" s="85"/>
    </row>
    <row r="52" spans="1:11" s="8" customFormat="1" ht="14.25" hidden="1">
      <c r="A52" s="142"/>
      <c r="B52" s="148"/>
      <c r="C52" s="82" t="s">
        <v>28</v>
      </c>
      <c r="D52" s="63" t="s">
        <v>34</v>
      </c>
      <c r="E52" s="87" t="str">
        <f>E53</f>
        <v>06 3 08 00000</v>
      </c>
      <c r="F52" s="83"/>
      <c r="G52" s="83"/>
      <c r="H52" s="84" t="e">
        <f t="shared" si="5"/>
        <v>#DIV/0!</v>
      </c>
      <c r="K52" s="85"/>
    </row>
    <row r="53" spans="1:11" s="8" customFormat="1" ht="14.25" hidden="1">
      <c r="A53" s="142"/>
      <c r="B53" s="148"/>
      <c r="C53" s="82" t="s">
        <v>29</v>
      </c>
      <c r="D53" s="63" t="s">
        <v>34</v>
      </c>
      <c r="E53" s="87" t="str">
        <f>'Приложение 7'!F27</f>
        <v>06 3 08 00000</v>
      </c>
      <c r="F53" s="83"/>
      <c r="G53" s="83"/>
      <c r="H53" s="84" t="e">
        <f t="shared" si="5"/>
        <v>#DIV/0!</v>
      </c>
      <c r="K53" s="85"/>
    </row>
    <row r="54" spans="1:11" s="8" customFormat="1" ht="18.75" customHeight="1">
      <c r="A54" s="142" t="s">
        <v>109</v>
      </c>
      <c r="B54" s="148" t="str">
        <f>'Приложение 7'!B28</f>
        <v>Основное мероприятие 9 подпрограммы 3 
Проведение кадастровых, инвентаризационных работ и работ по определению рыночной стоимости в отношении муниципального имущества</v>
      </c>
      <c r="C54" s="82" t="s">
        <v>22</v>
      </c>
      <c r="D54" s="63" t="s">
        <v>34</v>
      </c>
      <c r="E54" s="87" t="str">
        <f>E56</f>
        <v>06 3 09 00000</v>
      </c>
      <c r="F54" s="83">
        <f>SUM(F55:F56)</f>
        <v>0</v>
      </c>
      <c r="G54" s="83">
        <f>SUM(G55:G56)</f>
        <v>0</v>
      </c>
      <c r="H54" s="84"/>
      <c r="K54" s="85"/>
    </row>
    <row r="55" spans="1:11" s="8" customFormat="1" ht="18.75" customHeight="1">
      <c r="A55" s="142"/>
      <c r="B55" s="148"/>
      <c r="C55" s="82" t="s">
        <v>28</v>
      </c>
      <c r="D55" s="63" t="s">
        <v>34</v>
      </c>
      <c r="E55" s="87" t="str">
        <f>E56</f>
        <v>06 3 09 00000</v>
      </c>
      <c r="F55" s="83"/>
      <c r="G55" s="83"/>
      <c r="H55" s="84"/>
      <c r="K55" s="85"/>
    </row>
    <row r="56" spans="1:11" s="8" customFormat="1" ht="18.75" customHeight="1">
      <c r="A56" s="142"/>
      <c r="B56" s="148"/>
      <c r="C56" s="82" t="s">
        <v>29</v>
      </c>
      <c r="D56" s="63" t="s">
        <v>34</v>
      </c>
      <c r="E56" s="87" t="str">
        <f>'Приложение 7'!F28</f>
        <v>06 3 09 00000</v>
      </c>
      <c r="F56" s="83"/>
      <c r="G56" s="83"/>
      <c r="H56" s="84"/>
      <c r="K56" s="85"/>
    </row>
    <row r="57" spans="1:11" s="8" customFormat="1" ht="19.5" customHeight="1">
      <c r="A57" s="154" t="s">
        <v>124</v>
      </c>
      <c r="B57" s="144" t="str">
        <f>'Приложение 7'!B29</f>
        <v>Основное мероприятие 10 
подпрограммы 3
Расходы на реализацию государственных полномочий на возмещение стоимости услуг по погребению</v>
      </c>
      <c r="C57" s="82" t="s">
        <v>22</v>
      </c>
      <c r="D57" s="63" t="s">
        <v>34</v>
      </c>
      <c r="E57" s="87" t="str">
        <f>'Приложение 7'!F29</f>
        <v>06 3 10 00000</v>
      </c>
      <c r="F57" s="83">
        <f>F58+F59</f>
        <v>0</v>
      </c>
      <c r="G57" s="83">
        <f>G58+G59</f>
        <v>0</v>
      </c>
      <c r="H57" s="84" t="e">
        <f t="shared" si="5"/>
        <v>#DIV/0!</v>
      </c>
      <c r="K57" s="85"/>
    </row>
    <row r="58" spans="1:11" s="8" customFormat="1" ht="19.5" customHeight="1">
      <c r="A58" s="155"/>
      <c r="B58" s="145"/>
      <c r="C58" s="82" t="s">
        <v>28</v>
      </c>
      <c r="D58" s="63" t="s">
        <v>34</v>
      </c>
      <c r="E58" s="87" t="str">
        <f>E57</f>
        <v>06 3 10 00000</v>
      </c>
      <c r="F58" s="83"/>
      <c r="G58" s="83"/>
      <c r="H58" s="84"/>
      <c r="K58" s="85"/>
    </row>
    <row r="59" spans="1:11" s="8" customFormat="1" ht="19.5" customHeight="1">
      <c r="A59" s="156"/>
      <c r="B59" s="146"/>
      <c r="C59" s="82" t="s">
        <v>29</v>
      </c>
      <c r="D59" s="63" t="s">
        <v>34</v>
      </c>
      <c r="E59" s="87" t="str">
        <f>E57</f>
        <v>06 3 10 00000</v>
      </c>
      <c r="F59" s="83"/>
      <c r="G59" s="83">
        <v>0</v>
      </c>
      <c r="H59" s="84" t="e">
        <f t="shared" si="5"/>
        <v>#DIV/0!</v>
      </c>
      <c r="K59" s="85"/>
    </row>
    <row r="60" spans="1:11" s="8" customFormat="1" ht="30" customHeight="1">
      <c r="A60" s="157" t="str">
        <f>'Приложение 7'!A30</f>
        <v>1.3.11</v>
      </c>
      <c r="B60" s="144" t="str">
        <f>'Приложение 7'!B30</f>
        <v>Основное мероприятие 11 
подпрограммы 3
Расходы на организацию холодного водоснабжения населения и (или) водоотведения в части строительства, реконструкции, (модернизации), приобретения объектов капитального строительства</v>
      </c>
      <c r="C60" s="82" t="s">
        <v>22</v>
      </c>
      <c r="D60" s="63" t="s">
        <v>34</v>
      </c>
      <c r="E60" s="87" t="str">
        <f>'Приложение 7'!F30</f>
        <v>06 3 11 00000</v>
      </c>
      <c r="F60" s="83">
        <f>SUM(F61:F62)</f>
        <v>224615.8</v>
      </c>
      <c r="G60" s="83">
        <f>SUM(G61:G62)</f>
        <v>111239.1</v>
      </c>
      <c r="H60" s="84">
        <f t="shared" si="5"/>
        <v>0.49524165263529996</v>
      </c>
      <c r="K60" s="85"/>
    </row>
    <row r="61" spans="1:11" s="8" customFormat="1" ht="30" customHeight="1">
      <c r="A61" s="155"/>
      <c r="B61" s="145"/>
      <c r="C61" s="82" t="s">
        <v>28</v>
      </c>
      <c r="D61" s="63" t="s">
        <v>34</v>
      </c>
      <c r="E61" s="87" t="str">
        <f>E60</f>
        <v>06 3 11 00000</v>
      </c>
      <c r="F61" s="83"/>
      <c r="G61" s="83"/>
      <c r="H61" s="84"/>
      <c r="K61" s="85"/>
    </row>
    <row r="62" spans="1:11" s="8" customFormat="1" ht="30" customHeight="1">
      <c r="A62" s="156"/>
      <c r="B62" s="146"/>
      <c r="C62" s="82" t="s">
        <v>29</v>
      </c>
      <c r="D62" s="63" t="s">
        <v>34</v>
      </c>
      <c r="E62" s="87" t="str">
        <f>E60</f>
        <v>06 3 11 00000</v>
      </c>
      <c r="F62" s="83">
        <v>224615.8</v>
      </c>
      <c r="G62" s="83">
        <v>111239.1</v>
      </c>
      <c r="H62" s="84">
        <f t="shared" si="5"/>
        <v>0.49524165263529996</v>
      </c>
      <c r="K62" s="85"/>
    </row>
    <row r="63" spans="1:11" s="8" customFormat="1" ht="29.25" customHeight="1">
      <c r="A63" s="157" t="str">
        <f>'Приложение 7'!A31</f>
        <v>1.3.12</v>
      </c>
      <c r="B63" s="145" t="str">
        <f>'Приложение 7'!B31</f>
        <v>Основное мероприятие 12
подпрограммы 3
Расходы на предоставление субсидий организациям, осуществляющим деятельность по холодному водоснабжению и (или) водоотведению в части сохранения и развития имеющегося потенциала мощности централизованных систем</v>
      </c>
      <c r="C63" s="82" t="s">
        <v>22</v>
      </c>
      <c r="D63" s="63" t="s">
        <v>34</v>
      </c>
      <c r="E63" s="87" t="str">
        <f>'Приложение 7'!F31</f>
        <v>06 3 12 00000</v>
      </c>
      <c r="F63" s="83">
        <f>SUM(F64:F65)</f>
        <v>27211.7</v>
      </c>
      <c r="G63" s="83">
        <f>SUM(G64:G65)</f>
        <v>27211.7</v>
      </c>
      <c r="H63" s="84">
        <f t="shared" si="5"/>
        <v>1</v>
      </c>
      <c r="K63" s="85"/>
    </row>
    <row r="64" spans="1:11" s="8" customFormat="1" ht="29.25" customHeight="1">
      <c r="A64" s="155"/>
      <c r="B64" s="145"/>
      <c r="C64" s="82" t="s">
        <v>28</v>
      </c>
      <c r="D64" s="63" t="s">
        <v>34</v>
      </c>
      <c r="E64" s="87" t="str">
        <f>E63</f>
        <v>06 3 12 00000</v>
      </c>
      <c r="F64" s="83"/>
      <c r="G64" s="83"/>
      <c r="H64" s="84"/>
      <c r="K64" s="85"/>
    </row>
    <row r="65" spans="1:11" s="8" customFormat="1" ht="29.25" customHeight="1">
      <c r="A65" s="156"/>
      <c r="B65" s="146"/>
      <c r="C65" s="82" t="s">
        <v>29</v>
      </c>
      <c r="D65" s="63" t="s">
        <v>34</v>
      </c>
      <c r="E65" s="87" t="str">
        <f>E63</f>
        <v>06 3 12 00000</v>
      </c>
      <c r="F65" s="83">
        <v>27211.7</v>
      </c>
      <c r="G65" s="83">
        <v>27211.7</v>
      </c>
      <c r="H65" s="84">
        <f t="shared" si="5"/>
        <v>1</v>
      </c>
      <c r="K65" s="85"/>
    </row>
    <row r="66" spans="1:11" s="8" customFormat="1" ht="22.5" customHeight="1">
      <c r="A66" s="157" t="s">
        <v>179</v>
      </c>
      <c r="B66" s="144" t="str">
        <f>'Приложение 7'!B32</f>
        <v>Основное мероприятие 14
подпрограммы 3
Расходы на реконструкцию (модернизацию) и капитальный ремонт объектов коммунальной инфраструктуры</v>
      </c>
      <c r="C66" s="82" t="s">
        <v>22</v>
      </c>
      <c r="D66" s="63" t="s">
        <v>34</v>
      </c>
      <c r="E66" s="87" t="str">
        <f>'Приложение 7'!F32</f>
        <v>06 3 14 00000</v>
      </c>
      <c r="F66" s="83">
        <f>F67+F68</f>
        <v>10744</v>
      </c>
      <c r="G66" s="83">
        <f>G67+G68</f>
        <v>10744</v>
      </c>
      <c r="H66" s="84">
        <f t="shared" si="5"/>
        <v>1</v>
      </c>
      <c r="K66" s="85"/>
    </row>
    <row r="67" spans="1:11" s="8" customFormat="1" ht="22.5" customHeight="1">
      <c r="A67" s="155"/>
      <c r="B67" s="145"/>
      <c r="C67" s="82" t="s">
        <v>28</v>
      </c>
      <c r="D67" s="63" t="s">
        <v>34</v>
      </c>
      <c r="E67" s="87" t="str">
        <f>E66</f>
        <v>06 3 14 00000</v>
      </c>
      <c r="F67" s="83"/>
      <c r="G67" s="83"/>
      <c r="H67" s="84" t="e">
        <f t="shared" si="5"/>
        <v>#DIV/0!</v>
      </c>
      <c r="K67" s="85"/>
    </row>
    <row r="68" spans="1:11" s="8" customFormat="1" ht="22.5" customHeight="1">
      <c r="A68" s="156"/>
      <c r="B68" s="146"/>
      <c r="C68" s="82" t="s">
        <v>29</v>
      </c>
      <c r="D68" s="63" t="s">
        <v>34</v>
      </c>
      <c r="E68" s="87" t="str">
        <f>E66</f>
        <v>06 3 14 00000</v>
      </c>
      <c r="F68" s="83">
        <v>10744</v>
      </c>
      <c r="G68" s="83">
        <v>10744</v>
      </c>
      <c r="H68" s="84">
        <f t="shared" si="5"/>
        <v>1</v>
      </c>
      <c r="K68" s="85"/>
    </row>
    <row r="69" spans="1:12" s="8" customFormat="1" ht="14.25">
      <c r="A69" s="154" t="s">
        <v>180</v>
      </c>
      <c r="B69" s="144" t="s">
        <v>174</v>
      </c>
      <c r="C69" s="82" t="s">
        <v>22</v>
      </c>
      <c r="D69" s="63" t="s">
        <v>34</v>
      </c>
      <c r="E69" s="101" t="str">
        <f>'Приложение 7'!F33</f>
        <v>06 3 F1 00000</v>
      </c>
      <c r="F69" s="83">
        <f>SUM(F70:F71)</f>
        <v>75611.2</v>
      </c>
      <c r="G69" s="83">
        <f>SUM(G70:G71)</f>
        <v>75611.2</v>
      </c>
      <c r="H69" s="84">
        <f t="shared" si="5"/>
        <v>1</v>
      </c>
      <c r="K69" s="85"/>
      <c r="L69" s="106"/>
    </row>
    <row r="70" spans="1:11" s="8" customFormat="1" ht="14.25">
      <c r="A70" s="155"/>
      <c r="B70" s="145"/>
      <c r="C70" s="82" t="s">
        <v>28</v>
      </c>
      <c r="D70" s="63" t="s">
        <v>34</v>
      </c>
      <c r="E70" s="101" t="str">
        <f>E69</f>
        <v>06 3 F1 00000</v>
      </c>
      <c r="F70" s="83"/>
      <c r="G70" s="83"/>
      <c r="H70" s="84" t="e">
        <f t="shared" si="5"/>
        <v>#DIV/0!</v>
      </c>
      <c r="K70" s="85"/>
    </row>
    <row r="71" spans="1:11" s="8" customFormat="1" ht="14.25">
      <c r="A71" s="156"/>
      <c r="B71" s="146"/>
      <c r="C71" s="82" t="s">
        <v>29</v>
      </c>
      <c r="D71" s="63" t="s">
        <v>34</v>
      </c>
      <c r="E71" s="101" t="str">
        <f>E69</f>
        <v>06 3 F1 00000</v>
      </c>
      <c r="F71" s="83">
        <v>75611.2</v>
      </c>
      <c r="G71" s="83">
        <v>75611.2</v>
      </c>
      <c r="H71" s="84">
        <f t="shared" si="5"/>
        <v>1</v>
      </c>
      <c r="K71" s="85"/>
    </row>
    <row r="72" spans="1:11" s="44" customFormat="1" ht="24" customHeight="1">
      <c r="A72" s="141" t="s">
        <v>91</v>
      </c>
      <c r="B72" s="150" t="s">
        <v>136</v>
      </c>
      <c r="C72" s="39" t="s">
        <v>22</v>
      </c>
      <c r="D72" s="63" t="s">
        <v>34</v>
      </c>
      <c r="E72" s="63" t="str">
        <f>E73</f>
        <v>06 4 00 00000</v>
      </c>
      <c r="F72" s="53">
        <f aca="true" t="shared" si="6" ref="F72:G74">F75+F78+F81+F84+F87+F90</f>
        <v>21767.1</v>
      </c>
      <c r="G72" s="53">
        <f t="shared" si="6"/>
        <v>21767.1</v>
      </c>
      <c r="H72" s="54">
        <f>G72/F72</f>
        <v>1</v>
      </c>
      <c r="K72" s="75"/>
    </row>
    <row r="73" spans="1:11" s="44" customFormat="1" ht="24" customHeight="1">
      <c r="A73" s="141"/>
      <c r="B73" s="150"/>
      <c r="C73" s="39" t="s">
        <v>28</v>
      </c>
      <c r="D73" s="63" t="s">
        <v>34</v>
      </c>
      <c r="E73" s="63" t="str">
        <f>E74</f>
        <v>06 4 00 00000</v>
      </c>
      <c r="F73" s="53">
        <f t="shared" si="6"/>
        <v>0</v>
      </c>
      <c r="G73" s="53">
        <f t="shared" si="6"/>
        <v>0</v>
      </c>
      <c r="H73" s="54"/>
      <c r="K73" s="75"/>
    </row>
    <row r="74" spans="1:11" s="44" customFormat="1" ht="24" customHeight="1">
      <c r="A74" s="141"/>
      <c r="B74" s="150"/>
      <c r="C74" s="39" t="s">
        <v>29</v>
      </c>
      <c r="D74" s="63" t="s">
        <v>34</v>
      </c>
      <c r="E74" s="63" t="str">
        <f>'Приложение 7'!F34</f>
        <v>06 4 00 00000</v>
      </c>
      <c r="F74" s="53">
        <f t="shared" si="6"/>
        <v>21767.1</v>
      </c>
      <c r="G74" s="53">
        <f t="shared" si="6"/>
        <v>21767.1</v>
      </c>
      <c r="H74" s="54">
        <f>G74/F74</f>
        <v>1</v>
      </c>
      <c r="K74" s="75"/>
    </row>
    <row r="75" spans="1:11" s="8" customFormat="1" ht="25.5" customHeight="1">
      <c r="A75" s="142" t="s">
        <v>110</v>
      </c>
      <c r="B75" s="143" t="s">
        <v>191</v>
      </c>
      <c r="C75" s="82" t="s">
        <v>22</v>
      </c>
      <c r="D75" s="63" t="s">
        <v>34</v>
      </c>
      <c r="E75" s="7" t="str">
        <f>E76</f>
        <v>06 4 01 00000</v>
      </c>
      <c r="F75" s="83">
        <f>F76+F77</f>
        <v>21767.1</v>
      </c>
      <c r="G75" s="83">
        <f>G76+G77</f>
        <v>21767.1</v>
      </c>
      <c r="H75" s="84">
        <f>G75/F75</f>
        <v>1</v>
      </c>
      <c r="K75" s="85"/>
    </row>
    <row r="76" spans="1:11" s="8" customFormat="1" ht="25.5" customHeight="1">
      <c r="A76" s="142"/>
      <c r="B76" s="143"/>
      <c r="C76" s="82" t="s">
        <v>28</v>
      </c>
      <c r="D76" s="63" t="s">
        <v>34</v>
      </c>
      <c r="E76" s="7" t="str">
        <f>E77</f>
        <v>06 4 01 00000</v>
      </c>
      <c r="F76" s="83"/>
      <c r="G76" s="83"/>
      <c r="H76" s="84"/>
      <c r="K76" s="85"/>
    </row>
    <row r="77" spans="1:11" s="8" customFormat="1" ht="25.5" customHeight="1">
      <c r="A77" s="142"/>
      <c r="B77" s="143"/>
      <c r="C77" s="82" t="s">
        <v>29</v>
      </c>
      <c r="D77" s="63" t="s">
        <v>34</v>
      </c>
      <c r="E77" s="7" t="str">
        <f>'Приложение 7'!F36</f>
        <v>06 4 01 00000</v>
      </c>
      <c r="F77" s="83">
        <v>21767.1</v>
      </c>
      <c r="G77" s="83">
        <v>21767.1</v>
      </c>
      <c r="H77" s="84">
        <f>G77/F77</f>
        <v>1</v>
      </c>
      <c r="K77" s="85"/>
    </row>
    <row r="78" spans="1:11" s="8" customFormat="1" ht="18.75" customHeight="1" hidden="1">
      <c r="A78" s="154" t="s">
        <v>111</v>
      </c>
      <c r="B78" s="148" t="s">
        <v>57</v>
      </c>
      <c r="C78" s="82" t="s">
        <v>22</v>
      </c>
      <c r="D78" s="63" t="s">
        <v>34</v>
      </c>
      <c r="E78" s="7" t="str">
        <f>E79</f>
        <v>06 4 02 00000</v>
      </c>
      <c r="F78" s="89">
        <f>SUM(F79:F80)</f>
        <v>0</v>
      </c>
      <c r="G78" s="89">
        <f>SUM(G79:G80)</f>
        <v>0</v>
      </c>
      <c r="H78" s="84" t="e">
        <f>G78/F78</f>
        <v>#DIV/0!</v>
      </c>
      <c r="K78" s="85"/>
    </row>
    <row r="79" spans="1:11" s="8" customFormat="1" ht="18.75" customHeight="1" hidden="1">
      <c r="A79" s="155"/>
      <c r="B79" s="148"/>
      <c r="C79" s="82" t="s">
        <v>28</v>
      </c>
      <c r="D79" s="63" t="s">
        <v>34</v>
      </c>
      <c r="E79" s="7" t="str">
        <f>E80</f>
        <v>06 4 02 00000</v>
      </c>
      <c r="F79" s="89"/>
      <c r="G79" s="89"/>
      <c r="H79" s="84" t="e">
        <f>G79/F79</f>
        <v>#DIV/0!</v>
      </c>
      <c r="K79" s="85"/>
    </row>
    <row r="80" spans="1:11" s="8" customFormat="1" ht="18.75" customHeight="1" hidden="1">
      <c r="A80" s="156"/>
      <c r="B80" s="148"/>
      <c r="C80" s="82" t="s">
        <v>29</v>
      </c>
      <c r="D80" s="63" t="s">
        <v>34</v>
      </c>
      <c r="E80" s="7" t="str">
        <f>'Приложение 7'!F37</f>
        <v>06 4 02 00000</v>
      </c>
      <c r="F80" s="89"/>
      <c r="G80" s="89"/>
      <c r="H80" s="84" t="e">
        <f>G80/F80</f>
        <v>#DIV/0!</v>
      </c>
      <c r="K80" s="85"/>
    </row>
    <row r="81" spans="1:11" s="8" customFormat="1" ht="14.25">
      <c r="A81" s="154" t="s">
        <v>112</v>
      </c>
      <c r="B81" s="148" t="s">
        <v>14</v>
      </c>
      <c r="C81" s="82" t="s">
        <v>22</v>
      </c>
      <c r="D81" s="63" t="s">
        <v>34</v>
      </c>
      <c r="E81" s="7" t="str">
        <f>E82</f>
        <v>06 4 03 00000</v>
      </c>
      <c r="F81" s="89">
        <f>SUM(F82:F83)</f>
        <v>0</v>
      </c>
      <c r="G81" s="89">
        <f>SUM(G82:G83)</f>
        <v>0</v>
      </c>
      <c r="H81" s="84"/>
      <c r="K81" s="85"/>
    </row>
    <row r="82" spans="1:11" s="8" customFormat="1" ht="14.25">
      <c r="A82" s="155"/>
      <c r="B82" s="148"/>
      <c r="C82" s="82" t="s">
        <v>28</v>
      </c>
      <c r="D82" s="63" t="s">
        <v>34</v>
      </c>
      <c r="E82" s="7" t="str">
        <f>E83</f>
        <v>06 4 03 00000</v>
      </c>
      <c r="F82" s="89"/>
      <c r="G82" s="89"/>
      <c r="H82" s="84"/>
      <c r="K82" s="85"/>
    </row>
    <row r="83" spans="1:11" s="8" customFormat="1" ht="14.25">
      <c r="A83" s="156"/>
      <c r="B83" s="148"/>
      <c r="C83" s="82" t="s">
        <v>29</v>
      </c>
      <c r="D83" s="63" t="s">
        <v>34</v>
      </c>
      <c r="E83" s="7" t="str">
        <f>'Приложение 7'!F38</f>
        <v>06 4 03 00000</v>
      </c>
      <c r="F83" s="89"/>
      <c r="G83" s="89"/>
      <c r="H83" s="84"/>
      <c r="K83" s="85"/>
    </row>
    <row r="84" spans="1:11" s="8" customFormat="1" ht="14.25">
      <c r="A84" s="154" t="s">
        <v>113</v>
      </c>
      <c r="B84" s="148" t="s">
        <v>15</v>
      </c>
      <c r="C84" s="82" t="s">
        <v>22</v>
      </c>
      <c r="D84" s="63" t="s">
        <v>34</v>
      </c>
      <c r="E84" s="7" t="str">
        <f>E85</f>
        <v>06 4 04 00000</v>
      </c>
      <c r="F84" s="89">
        <f>SUM(F85:F86)</f>
        <v>0</v>
      </c>
      <c r="G84" s="89">
        <f>SUM(G85:G86)</f>
        <v>0</v>
      </c>
      <c r="H84" s="84"/>
      <c r="K84" s="85"/>
    </row>
    <row r="85" spans="1:11" s="8" customFormat="1" ht="14.25">
      <c r="A85" s="155"/>
      <c r="B85" s="148"/>
      <c r="C85" s="82" t="s">
        <v>28</v>
      </c>
      <c r="D85" s="63" t="s">
        <v>34</v>
      </c>
      <c r="E85" s="7" t="str">
        <f>E86</f>
        <v>06 4 04 00000</v>
      </c>
      <c r="F85" s="89"/>
      <c r="G85" s="89"/>
      <c r="H85" s="84"/>
      <c r="K85" s="85"/>
    </row>
    <row r="86" spans="1:11" s="8" customFormat="1" ht="14.25">
      <c r="A86" s="156"/>
      <c r="B86" s="148"/>
      <c r="C86" s="82" t="s">
        <v>29</v>
      </c>
      <c r="D86" s="63" t="s">
        <v>34</v>
      </c>
      <c r="E86" s="7" t="str">
        <f>'Приложение 7'!F39</f>
        <v>06 4 04 00000</v>
      </c>
      <c r="F86" s="89"/>
      <c r="G86" s="89"/>
      <c r="H86" s="84"/>
      <c r="K86" s="85"/>
    </row>
    <row r="87" spans="1:11" s="8" customFormat="1" ht="14.25" hidden="1">
      <c r="A87" s="154" t="s">
        <v>114</v>
      </c>
      <c r="B87" s="148" t="s">
        <v>63</v>
      </c>
      <c r="C87" s="82" t="s">
        <v>22</v>
      </c>
      <c r="D87" s="63" t="s">
        <v>34</v>
      </c>
      <c r="E87" s="7" t="str">
        <f>E88</f>
        <v>06 4 05 00000</v>
      </c>
      <c r="F87" s="89">
        <f>SUM(F88:F89)</f>
        <v>0</v>
      </c>
      <c r="G87" s="89">
        <f>SUM(G88:G89)</f>
        <v>0</v>
      </c>
      <c r="H87" s="84" t="e">
        <f aca="true" t="shared" si="7" ref="H87:H92">G87/F87</f>
        <v>#DIV/0!</v>
      </c>
      <c r="K87" s="85"/>
    </row>
    <row r="88" spans="1:11" s="8" customFormat="1" ht="14.25" hidden="1">
      <c r="A88" s="155"/>
      <c r="B88" s="148"/>
      <c r="C88" s="82" t="s">
        <v>28</v>
      </c>
      <c r="D88" s="63" t="s">
        <v>34</v>
      </c>
      <c r="E88" s="7" t="str">
        <f>E89</f>
        <v>06 4 05 00000</v>
      </c>
      <c r="F88" s="89"/>
      <c r="G88" s="89"/>
      <c r="H88" s="84" t="e">
        <f t="shared" si="7"/>
        <v>#DIV/0!</v>
      </c>
      <c r="K88" s="85"/>
    </row>
    <row r="89" spans="1:11" s="8" customFormat="1" ht="14.25" hidden="1">
      <c r="A89" s="156"/>
      <c r="B89" s="148"/>
      <c r="C89" s="82" t="s">
        <v>29</v>
      </c>
      <c r="D89" s="63" t="s">
        <v>34</v>
      </c>
      <c r="E89" s="7" t="str">
        <f>'Приложение 7'!F41</f>
        <v>06 4 05 00000</v>
      </c>
      <c r="F89" s="89"/>
      <c r="G89" s="89"/>
      <c r="H89" s="84" t="e">
        <f t="shared" si="7"/>
        <v>#DIV/0!</v>
      </c>
      <c r="K89" s="85"/>
    </row>
    <row r="90" spans="1:11" s="8" customFormat="1" ht="14.25" hidden="1">
      <c r="A90" s="154" t="s">
        <v>115</v>
      </c>
      <c r="B90" s="148" t="s">
        <v>65</v>
      </c>
      <c r="C90" s="82" t="s">
        <v>22</v>
      </c>
      <c r="D90" s="63" t="s">
        <v>34</v>
      </c>
      <c r="E90" s="7" t="str">
        <f>E92</f>
        <v>06 4 06 00000</v>
      </c>
      <c r="F90" s="89">
        <f>SUM(F91:F92)</f>
        <v>0</v>
      </c>
      <c r="G90" s="89">
        <f>SUM(G91:G92)</f>
        <v>0</v>
      </c>
      <c r="H90" s="84" t="e">
        <f t="shared" si="7"/>
        <v>#DIV/0!</v>
      </c>
      <c r="J90" s="79"/>
      <c r="K90" s="85"/>
    </row>
    <row r="91" spans="1:11" s="8" customFormat="1" ht="14.25" hidden="1">
      <c r="A91" s="155"/>
      <c r="B91" s="148"/>
      <c r="C91" s="82" t="s">
        <v>28</v>
      </c>
      <c r="D91" s="63" t="s">
        <v>34</v>
      </c>
      <c r="E91" s="7" t="str">
        <f>E92</f>
        <v>06 4 06 00000</v>
      </c>
      <c r="F91" s="89"/>
      <c r="G91" s="89"/>
      <c r="H91" s="84" t="e">
        <f t="shared" si="7"/>
        <v>#DIV/0!</v>
      </c>
      <c r="J91" s="79"/>
      <c r="K91" s="85"/>
    </row>
    <row r="92" spans="1:11" s="8" customFormat="1" ht="14.25" hidden="1">
      <c r="A92" s="156"/>
      <c r="B92" s="148"/>
      <c r="C92" s="82" t="s">
        <v>29</v>
      </c>
      <c r="D92" s="63" t="s">
        <v>34</v>
      </c>
      <c r="E92" s="7" t="str">
        <f>'Приложение 7'!F42</f>
        <v>06 4 06 00000</v>
      </c>
      <c r="F92" s="89"/>
      <c r="G92" s="89"/>
      <c r="H92" s="84" t="e">
        <f t="shared" si="7"/>
        <v>#DIV/0!</v>
      </c>
      <c r="K92" s="85"/>
    </row>
    <row r="93" spans="1:8" ht="24" customHeight="1" hidden="1">
      <c r="A93" s="163" t="s">
        <v>99</v>
      </c>
      <c r="B93" s="127" t="s">
        <v>137</v>
      </c>
      <c r="C93" s="39" t="s">
        <v>22</v>
      </c>
      <c r="D93" s="63" t="s">
        <v>34</v>
      </c>
      <c r="E93" s="63" t="str">
        <f>E95</f>
        <v>06 5 00 00000</v>
      </c>
      <c r="F93" s="46">
        <f>SUM(F94:F95)</f>
        <v>0</v>
      </c>
      <c r="G93" s="46">
        <f>SUM(G94:G95)</f>
        <v>0</v>
      </c>
      <c r="H93" s="54"/>
    </row>
    <row r="94" spans="1:8" ht="24" customHeight="1" hidden="1">
      <c r="A94" s="164"/>
      <c r="B94" s="127"/>
      <c r="C94" s="39" t="s">
        <v>28</v>
      </c>
      <c r="D94" s="63" t="s">
        <v>34</v>
      </c>
      <c r="E94" s="63" t="str">
        <f>E95</f>
        <v>06 5 00 00000</v>
      </c>
      <c r="F94" s="46">
        <f>F106+F103+F100+F97</f>
        <v>0</v>
      </c>
      <c r="G94" s="46">
        <f>G106+G103+G100+G97</f>
        <v>0</v>
      </c>
      <c r="H94" s="54"/>
    </row>
    <row r="95" spans="1:8" ht="24" customHeight="1" hidden="1">
      <c r="A95" s="165"/>
      <c r="B95" s="127"/>
      <c r="C95" s="39" t="s">
        <v>29</v>
      </c>
      <c r="D95" s="63" t="s">
        <v>34</v>
      </c>
      <c r="E95" s="63" t="str">
        <f>'Приложение 7'!F44</f>
        <v>06 5 00 00000</v>
      </c>
      <c r="F95" s="46">
        <f>F107+F104+F101+F98</f>
        <v>0</v>
      </c>
      <c r="G95" s="46">
        <f>G107+G104+G101+G98</f>
        <v>0</v>
      </c>
      <c r="H95" s="54"/>
    </row>
    <row r="96" spans="1:8" ht="14.25" hidden="1">
      <c r="A96" s="154" t="s">
        <v>100</v>
      </c>
      <c r="B96" s="148" t="s">
        <v>76</v>
      </c>
      <c r="C96" s="82" t="s">
        <v>22</v>
      </c>
      <c r="D96" s="63" t="s">
        <v>34</v>
      </c>
      <c r="E96" s="7" t="str">
        <f>E98</f>
        <v>06 5 01 00000</v>
      </c>
      <c r="F96" s="89">
        <f>SUM(F97:F98)</f>
        <v>0</v>
      </c>
      <c r="G96" s="89">
        <f>SUM(G97:G98)</f>
        <v>0</v>
      </c>
      <c r="H96" s="84"/>
    </row>
    <row r="97" spans="1:8" ht="14.25" hidden="1">
      <c r="A97" s="155"/>
      <c r="B97" s="148"/>
      <c r="C97" s="82" t="s">
        <v>28</v>
      </c>
      <c r="D97" s="63" t="s">
        <v>34</v>
      </c>
      <c r="E97" s="7" t="str">
        <f>E98</f>
        <v>06 5 01 00000</v>
      </c>
      <c r="F97" s="89"/>
      <c r="G97" s="89"/>
      <c r="H97" s="84"/>
    </row>
    <row r="98" spans="1:8" ht="14.25" hidden="1">
      <c r="A98" s="156"/>
      <c r="B98" s="148"/>
      <c r="C98" s="82" t="s">
        <v>29</v>
      </c>
      <c r="D98" s="63" t="s">
        <v>34</v>
      </c>
      <c r="E98" s="7" t="str">
        <f>'Приложение 7'!F45</f>
        <v>06 5 01 00000</v>
      </c>
      <c r="F98" s="89"/>
      <c r="G98" s="89"/>
      <c r="H98" s="84"/>
    </row>
    <row r="99" spans="1:8" ht="14.25" hidden="1">
      <c r="A99" s="154" t="s">
        <v>101</v>
      </c>
      <c r="B99" s="148" t="s">
        <v>69</v>
      </c>
      <c r="C99" s="82" t="s">
        <v>22</v>
      </c>
      <c r="D99" s="63" t="s">
        <v>34</v>
      </c>
      <c r="E99" s="7" t="str">
        <f>E101</f>
        <v>06 5 02 00000</v>
      </c>
      <c r="F99" s="89">
        <f>SUM(F100:F101)</f>
        <v>0</v>
      </c>
      <c r="G99" s="89">
        <f>SUM(G100:G101)</f>
        <v>0</v>
      </c>
      <c r="H99" s="84"/>
    </row>
    <row r="100" spans="1:8" ht="14.25" hidden="1">
      <c r="A100" s="155"/>
      <c r="B100" s="148"/>
      <c r="C100" s="82" t="s">
        <v>28</v>
      </c>
      <c r="D100" s="63" t="s">
        <v>34</v>
      </c>
      <c r="E100" s="7" t="str">
        <f>E101</f>
        <v>06 5 02 00000</v>
      </c>
      <c r="F100" s="89"/>
      <c r="G100" s="89"/>
      <c r="H100" s="84"/>
    </row>
    <row r="101" spans="1:8" ht="14.25" hidden="1">
      <c r="A101" s="156"/>
      <c r="B101" s="148"/>
      <c r="C101" s="82" t="s">
        <v>29</v>
      </c>
      <c r="D101" s="63" t="s">
        <v>34</v>
      </c>
      <c r="E101" s="7" t="str">
        <f>'Приложение 7'!F46</f>
        <v>06 5 02 00000</v>
      </c>
      <c r="F101" s="89"/>
      <c r="G101" s="89"/>
      <c r="H101" s="84"/>
    </row>
    <row r="102" spans="1:8" ht="14.25" hidden="1">
      <c r="A102" s="154" t="s">
        <v>102</v>
      </c>
      <c r="B102" s="148" t="s">
        <v>71</v>
      </c>
      <c r="C102" s="82" t="s">
        <v>22</v>
      </c>
      <c r="D102" s="63" t="s">
        <v>34</v>
      </c>
      <c r="E102" s="7" t="str">
        <f>E104</f>
        <v>06 5 03 00000</v>
      </c>
      <c r="F102" s="89">
        <f>SUM(F103:F104)</f>
        <v>0</v>
      </c>
      <c r="G102" s="89">
        <f>SUM(G103:G104)</f>
        <v>0</v>
      </c>
      <c r="H102" s="84"/>
    </row>
    <row r="103" spans="1:8" ht="14.25" hidden="1">
      <c r="A103" s="155"/>
      <c r="B103" s="148"/>
      <c r="C103" s="82" t="s">
        <v>28</v>
      </c>
      <c r="D103" s="63" t="s">
        <v>34</v>
      </c>
      <c r="E103" s="7" t="str">
        <f>E104</f>
        <v>06 5 03 00000</v>
      </c>
      <c r="F103" s="89"/>
      <c r="G103" s="89"/>
      <c r="H103" s="84"/>
    </row>
    <row r="104" spans="1:8" ht="14.25" hidden="1">
      <c r="A104" s="156"/>
      <c r="B104" s="148"/>
      <c r="C104" s="82" t="s">
        <v>29</v>
      </c>
      <c r="D104" s="63" t="s">
        <v>34</v>
      </c>
      <c r="E104" s="7" t="str">
        <f>'Приложение 7'!F47</f>
        <v>06 5 03 00000</v>
      </c>
      <c r="F104" s="89"/>
      <c r="G104" s="89"/>
      <c r="H104" s="84"/>
    </row>
    <row r="105" spans="1:8" ht="14.25" hidden="1">
      <c r="A105" s="154" t="s">
        <v>103</v>
      </c>
      <c r="B105" s="148" t="s">
        <v>73</v>
      </c>
      <c r="C105" s="82" t="s">
        <v>22</v>
      </c>
      <c r="D105" s="63" t="s">
        <v>34</v>
      </c>
      <c r="E105" s="7" t="str">
        <f>E107</f>
        <v>06 5 04 00000</v>
      </c>
      <c r="F105" s="89">
        <f>SUM(F106:F107)</f>
        <v>0</v>
      </c>
      <c r="G105" s="89">
        <f>SUM(G106:G107)</f>
        <v>0</v>
      </c>
      <c r="H105" s="84" t="e">
        <f>G105/F105</f>
        <v>#DIV/0!</v>
      </c>
    </row>
    <row r="106" spans="1:8" ht="14.25" hidden="1">
      <c r="A106" s="155"/>
      <c r="B106" s="148"/>
      <c r="C106" s="82" t="s">
        <v>28</v>
      </c>
      <c r="D106" s="63" t="s">
        <v>34</v>
      </c>
      <c r="E106" s="7" t="str">
        <f>E107</f>
        <v>06 5 04 00000</v>
      </c>
      <c r="F106" s="89"/>
      <c r="G106" s="89"/>
      <c r="H106" s="84" t="e">
        <f>G106/F106</f>
        <v>#DIV/0!</v>
      </c>
    </row>
    <row r="107" spans="1:8" ht="14.25" hidden="1">
      <c r="A107" s="156"/>
      <c r="B107" s="148"/>
      <c r="C107" s="82" t="s">
        <v>29</v>
      </c>
      <c r="D107" s="63" t="s">
        <v>34</v>
      </c>
      <c r="E107" s="7" t="str">
        <f>'Приложение 7'!F48</f>
        <v>06 5 04 00000</v>
      </c>
      <c r="F107" s="89"/>
      <c r="G107" s="89"/>
      <c r="H107" s="84" t="e">
        <f>G107/F107</f>
        <v>#DIV/0!</v>
      </c>
    </row>
  </sheetData>
  <sheetProtection/>
  <mergeCells count="80">
    <mergeCell ref="A27:A29"/>
    <mergeCell ref="A36:A38"/>
    <mergeCell ref="B105:B107"/>
    <mergeCell ref="A105:A107"/>
    <mergeCell ref="A93:A95"/>
    <mergeCell ref="B93:B95"/>
    <mergeCell ref="B96:B98"/>
    <mergeCell ref="A96:A98"/>
    <mergeCell ref="A99:A101"/>
    <mergeCell ref="A102:A104"/>
    <mergeCell ref="B99:B101"/>
    <mergeCell ref="B102:B104"/>
    <mergeCell ref="B84:B86"/>
    <mergeCell ref="A87:A89"/>
    <mergeCell ref="B87:B89"/>
    <mergeCell ref="A90:A92"/>
    <mergeCell ref="B90:B92"/>
    <mergeCell ref="A51:A53"/>
    <mergeCell ref="B51:B53"/>
    <mergeCell ref="B54:B56"/>
    <mergeCell ref="A54:A56"/>
    <mergeCell ref="A78:A80"/>
    <mergeCell ref="B78:B80"/>
    <mergeCell ref="A81:A83"/>
    <mergeCell ref="B81:B83"/>
    <mergeCell ref="A84:A86"/>
    <mergeCell ref="K5:K7"/>
    <mergeCell ref="K8:K9"/>
    <mergeCell ref="K11:K12"/>
    <mergeCell ref="K14:K22"/>
    <mergeCell ref="K23:K24"/>
    <mergeCell ref="K33:K34"/>
    <mergeCell ref="A72:A74"/>
    <mergeCell ref="A75:A77"/>
    <mergeCell ref="A45:A47"/>
    <mergeCell ref="A48:A50"/>
    <mergeCell ref="A69:A71"/>
    <mergeCell ref="A57:A59"/>
    <mergeCell ref="A60:A62"/>
    <mergeCell ref="A63:A65"/>
    <mergeCell ref="A66:A68"/>
    <mergeCell ref="B75:B77"/>
    <mergeCell ref="B30:B32"/>
    <mergeCell ref="B33:B35"/>
    <mergeCell ref="B36:B38"/>
    <mergeCell ref="B39:B41"/>
    <mergeCell ref="B42:B44"/>
    <mergeCell ref="B72:B74"/>
    <mergeCell ref="B45:B47"/>
    <mergeCell ref="B66:B68"/>
    <mergeCell ref="D3:H3"/>
    <mergeCell ref="A1:H1"/>
    <mergeCell ref="A2:H2"/>
    <mergeCell ref="B27:B29"/>
    <mergeCell ref="B9:B11"/>
    <mergeCell ref="B12:B14"/>
    <mergeCell ref="B21:B23"/>
    <mergeCell ref="B6:B8"/>
    <mergeCell ref="B18:B20"/>
    <mergeCell ref="A18:A20"/>
    <mergeCell ref="C3:C4"/>
    <mergeCell ref="B3:B4"/>
    <mergeCell ref="A30:A32"/>
    <mergeCell ref="A33:A35"/>
    <mergeCell ref="A6:A8"/>
    <mergeCell ref="B69:B71"/>
    <mergeCell ref="B48:B50"/>
    <mergeCell ref="A39:A41"/>
    <mergeCell ref="A42:A44"/>
    <mergeCell ref="A15:A17"/>
    <mergeCell ref="A9:A11"/>
    <mergeCell ref="A12:A14"/>
    <mergeCell ref="B24:B26"/>
    <mergeCell ref="A3:A4"/>
    <mergeCell ref="B60:B62"/>
    <mergeCell ref="B63:B65"/>
    <mergeCell ref="B57:B59"/>
    <mergeCell ref="B15:B17"/>
    <mergeCell ref="A21:A23"/>
    <mergeCell ref="A24:A26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4"/>
  <sheetViews>
    <sheetView zoomScalePageLayoutView="0" workbookViewId="0" topLeftCell="A123">
      <selection activeCell="I137" sqref="I137"/>
    </sheetView>
  </sheetViews>
  <sheetFormatPr defaultColWidth="9.140625" defaultRowHeight="15"/>
  <cols>
    <col min="1" max="1" width="10.140625" style="0" bestFit="1" customWidth="1"/>
    <col min="2" max="2" width="47.8515625" style="0" bestFit="1" customWidth="1"/>
    <col min="3" max="3" width="35.7109375" style="0" customWidth="1"/>
    <col min="4" max="5" width="14.140625" style="0" customWidth="1"/>
    <col min="6" max="6" width="8.8515625" style="6" customWidth="1"/>
    <col min="9" max="9" width="49.421875" style="0" customWidth="1"/>
  </cols>
  <sheetData>
    <row r="1" spans="1:10" ht="14.25">
      <c r="A1" s="135" t="s">
        <v>31</v>
      </c>
      <c r="B1" s="135"/>
      <c r="C1" s="135"/>
      <c r="D1" s="135"/>
      <c r="E1" s="135"/>
      <c r="F1" s="38"/>
      <c r="G1" s="32"/>
      <c r="H1" s="32"/>
      <c r="I1" s="32"/>
      <c r="J1" s="32"/>
    </row>
    <row r="2" spans="1:10" ht="30.75" customHeight="1">
      <c r="A2" s="173" t="s">
        <v>185</v>
      </c>
      <c r="B2" s="173"/>
      <c r="C2" s="173"/>
      <c r="D2" s="173"/>
      <c r="E2" s="173"/>
      <c r="F2" s="33"/>
      <c r="G2" s="33"/>
      <c r="H2" s="33"/>
      <c r="I2" s="33"/>
      <c r="J2" s="33"/>
    </row>
    <row r="3" spans="1:10" s="26" customFormat="1" ht="13.5">
      <c r="A3" s="133" t="s">
        <v>19</v>
      </c>
      <c r="B3" s="133" t="s">
        <v>1</v>
      </c>
      <c r="C3" s="133" t="s">
        <v>18</v>
      </c>
      <c r="D3" s="137" t="s">
        <v>20</v>
      </c>
      <c r="E3" s="137"/>
      <c r="F3" s="34"/>
      <c r="G3" s="34"/>
      <c r="H3" s="34"/>
      <c r="I3" s="34"/>
      <c r="J3" s="34"/>
    </row>
    <row r="4" spans="1:6" s="26" customFormat="1" ht="41.25">
      <c r="A4" s="133"/>
      <c r="B4" s="133"/>
      <c r="C4" s="133"/>
      <c r="D4" s="3" t="s">
        <v>21</v>
      </c>
      <c r="E4" s="3" t="s">
        <v>129</v>
      </c>
      <c r="F4" s="34"/>
    </row>
    <row r="5" spans="1:9" s="26" customFormat="1" ht="13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4"/>
      <c r="H5" s="102"/>
      <c r="I5" s="103"/>
    </row>
    <row r="6" spans="1:9" s="42" customFormat="1" ht="14.25" customHeight="1">
      <c r="A6" s="147">
        <f>'Приложение 8'!A6:A8</f>
        <v>1</v>
      </c>
      <c r="B6" s="152" t="str">
        <f>'Приложение 8'!B6:B8</f>
        <v>Программа "Обеспечение населения Грязинского муниципального района качественным жильем, социальной инфраструктурой и услугами жилищно–коммунального хозяйства на 2014 - 2026 годы"</v>
      </c>
      <c r="C6" s="35" t="s">
        <v>22</v>
      </c>
      <c r="D6" s="45">
        <f aca="true" t="shared" si="0" ref="D6:E11">D12+D36+D48+D138+D180</f>
        <v>489440.29999999993</v>
      </c>
      <c r="E6" s="45">
        <f t="shared" si="0"/>
        <v>346215.3</v>
      </c>
      <c r="F6" s="41"/>
      <c r="H6" s="102"/>
      <c r="I6" s="103"/>
    </row>
    <row r="7" spans="1:9" s="42" customFormat="1" ht="14.25">
      <c r="A7" s="147"/>
      <c r="B7" s="152"/>
      <c r="C7" s="35" t="s">
        <v>23</v>
      </c>
      <c r="D7" s="45">
        <f t="shared" si="0"/>
        <v>0</v>
      </c>
      <c r="E7" s="45">
        <f t="shared" si="0"/>
        <v>0</v>
      </c>
      <c r="F7" s="41"/>
      <c r="H7" s="102"/>
      <c r="I7" s="103"/>
    </row>
    <row r="8" spans="1:9" s="42" customFormat="1" ht="14.25">
      <c r="A8" s="147"/>
      <c r="B8" s="152"/>
      <c r="C8" s="35" t="s">
        <v>24</v>
      </c>
      <c r="D8" s="45">
        <f t="shared" si="0"/>
        <v>363862.79999999993</v>
      </c>
      <c r="E8" s="45">
        <f t="shared" si="0"/>
        <v>248382.5</v>
      </c>
      <c r="F8" s="41"/>
      <c r="H8" s="93"/>
      <c r="I8" s="94"/>
    </row>
    <row r="9" spans="1:9" s="42" customFormat="1" ht="14.25" customHeight="1">
      <c r="A9" s="147"/>
      <c r="B9" s="152"/>
      <c r="C9" s="36" t="s">
        <v>25</v>
      </c>
      <c r="D9" s="45">
        <f t="shared" si="0"/>
        <v>124142</v>
      </c>
      <c r="E9" s="45">
        <f t="shared" si="0"/>
        <v>96397.3</v>
      </c>
      <c r="F9" s="41"/>
      <c r="H9" s="93"/>
      <c r="I9" s="94"/>
    </row>
    <row r="10" spans="1:9" s="42" customFormat="1" ht="14.25">
      <c r="A10" s="147"/>
      <c r="B10" s="152"/>
      <c r="C10" s="36" t="s">
        <v>26</v>
      </c>
      <c r="D10" s="45">
        <f t="shared" si="0"/>
        <v>1435.5</v>
      </c>
      <c r="E10" s="45">
        <f t="shared" si="0"/>
        <v>1435.5</v>
      </c>
      <c r="F10" s="41"/>
      <c r="H10" s="93"/>
      <c r="I10" s="94"/>
    </row>
    <row r="11" spans="1:9" s="42" customFormat="1" ht="14.25">
      <c r="A11" s="147"/>
      <c r="B11" s="152"/>
      <c r="C11" s="36" t="s">
        <v>27</v>
      </c>
      <c r="D11" s="45">
        <f t="shared" si="0"/>
        <v>0</v>
      </c>
      <c r="E11" s="45">
        <f t="shared" si="0"/>
        <v>0</v>
      </c>
      <c r="F11" s="41"/>
      <c r="H11" s="92"/>
      <c r="I11" s="104"/>
    </row>
    <row r="12" spans="1:9" s="44" customFormat="1" ht="14.25" customHeight="1">
      <c r="A12" s="141" t="s">
        <v>77</v>
      </c>
      <c r="B12" s="150" t="s">
        <v>186</v>
      </c>
      <c r="C12" s="39" t="s">
        <v>22</v>
      </c>
      <c r="D12" s="46">
        <f>D18+D24+D30</f>
        <v>3551.6</v>
      </c>
      <c r="E12" s="46">
        <f>E18+E24+E30</f>
        <v>1923.6000000000001</v>
      </c>
      <c r="F12" s="43"/>
      <c r="H12" s="92"/>
      <c r="I12" s="105"/>
    </row>
    <row r="13" spans="1:9" s="44" customFormat="1" ht="14.25">
      <c r="A13" s="141"/>
      <c r="B13" s="150"/>
      <c r="C13" s="39" t="s">
        <v>23</v>
      </c>
      <c r="D13" s="46">
        <f aca="true" t="shared" si="1" ref="D13:E17">D19+D25+D31</f>
        <v>0</v>
      </c>
      <c r="E13" s="46">
        <f t="shared" si="1"/>
        <v>0</v>
      </c>
      <c r="F13" s="43"/>
      <c r="H13" s="92"/>
      <c r="I13" s="105"/>
    </row>
    <row r="14" spans="1:9" s="44" customFormat="1" ht="14.25">
      <c r="A14" s="141"/>
      <c r="B14" s="150"/>
      <c r="C14" s="39" t="s">
        <v>24</v>
      </c>
      <c r="D14" s="46">
        <f t="shared" si="1"/>
        <v>3356.6</v>
      </c>
      <c r="E14" s="46">
        <f t="shared" si="1"/>
        <v>1809.4</v>
      </c>
      <c r="F14" s="43"/>
      <c r="H14" s="93"/>
      <c r="I14" s="94"/>
    </row>
    <row r="15" spans="1:9" s="44" customFormat="1" ht="14.25" customHeight="1">
      <c r="A15" s="141"/>
      <c r="B15" s="150"/>
      <c r="C15" s="40" t="s">
        <v>25</v>
      </c>
      <c r="D15" s="46">
        <f t="shared" si="1"/>
        <v>195</v>
      </c>
      <c r="E15" s="46">
        <f t="shared" si="1"/>
        <v>114.2</v>
      </c>
      <c r="F15" s="43"/>
      <c r="H15" s="93"/>
      <c r="I15" s="94"/>
    </row>
    <row r="16" spans="1:9" s="44" customFormat="1" ht="14.25">
      <c r="A16" s="141"/>
      <c r="B16" s="150"/>
      <c r="C16" s="40" t="s">
        <v>26</v>
      </c>
      <c r="D16" s="46">
        <f t="shared" si="1"/>
        <v>0</v>
      </c>
      <c r="E16" s="46">
        <f t="shared" si="1"/>
        <v>0</v>
      </c>
      <c r="F16" s="43"/>
      <c r="H16" s="93"/>
      <c r="I16" s="94"/>
    </row>
    <row r="17" spans="1:9" s="44" customFormat="1" ht="14.25">
      <c r="A17" s="141"/>
      <c r="B17" s="150"/>
      <c r="C17" s="40" t="s">
        <v>27</v>
      </c>
      <c r="D17" s="46">
        <f t="shared" si="1"/>
        <v>0</v>
      </c>
      <c r="E17" s="46">
        <f t="shared" si="1"/>
        <v>0</v>
      </c>
      <c r="F17" s="43"/>
      <c r="H17" s="91"/>
      <c r="I17" s="77"/>
    </row>
    <row r="18" spans="1:9" s="8" customFormat="1" ht="14.25" customHeight="1">
      <c r="A18" s="142" t="s">
        <v>78</v>
      </c>
      <c r="B18" s="151" t="s">
        <v>16</v>
      </c>
      <c r="C18" s="82" t="s">
        <v>22</v>
      </c>
      <c r="D18" s="89">
        <f>SUM(D19:D23)</f>
        <v>0</v>
      </c>
      <c r="E18" s="89">
        <f>SUM(E19:E23)</f>
        <v>0</v>
      </c>
      <c r="F18" s="9"/>
      <c r="H18" s="92"/>
      <c r="I18" s="77"/>
    </row>
    <row r="19" spans="1:9" s="8" customFormat="1" ht="14.25">
      <c r="A19" s="142"/>
      <c r="B19" s="151"/>
      <c r="C19" s="82" t="s">
        <v>23</v>
      </c>
      <c r="D19" s="89">
        <f>'Приложение 8'!F13</f>
        <v>0</v>
      </c>
      <c r="E19" s="89">
        <f>'Приложение 8'!G13</f>
        <v>0</v>
      </c>
      <c r="F19" s="9"/>
      <c r="H19" s="92"/>
      <c r="I19" s="77"/>
    </row>
    <row r="20" spans="1:9" s="8" customFormat="1" ht="14.25">
      <c r="A20" s="142"/>
      <c r="B20" s="151"/>
      <c r="C20" s="82" t="s">
        <v>24</v>
      </c>
      <c r="D20" s="89">
        <f>'Приложение 8'!F14</f>
        <v>0</v>
      </c>
      <c r="E20" s="89">
        <f>'Приложение 8'!G14</f>
        <v>0</v>
      </c>
      <c r="F20" s="9"/>
      <c r="H20" s="93"/>
      <c r="I20" s="94"/>
    </row>
    <row r="21" spans="1:9" s="8" customFormat="1" ht="14.25" customHeight="1">
      <c r="A21" s="142"/>
      <c r="B21" s="151"/>
      <c r="C21" s="97" t="s">
        <v>25</v>
      </c>
      <c r="D21" s="89">
        <f>'Приложение 7'!G12</f>
        <v>0</v>
      </c>
      <c r="E21" s="89">
        <f>'Приложение 7'!H12</f>
        <v>0</v>
      </c>
      <c r="F21" s="9"/>
      <c r="H21" s="93"/>
      <c r="I21" s="94"/>
    </row>
    <row r="22" spans="1:9" s="8" customFormat="1" ht="14.25">
      <c r="A22" s="142"/>
      <c r="B22" s="151"/>
      <c r="C22" s="97" t="s">
        <v>26</v>
      </c>
      <c r="D22" s="89"/>
      <c r="E22" s="89"/>
      <c r="F22" s="9"/>
      <c r="H22" s="93"/>
      <c r="I22" s="94"/>
    </row>
    <row r="23" spans="1:9" s="8" customFormat="1" ht="14.25">
      <c r="A23" s="142"/>
      <c r="B23" s="151"/>
      <c r="C23" s="97" t="s">
        <v>27</v>
      </c>
      <c r="D23" s="89"/>
      <c r="E23" s="89"/>
      <c r="F23" s="9"/>
      <c r="H23" s="92"/>
      <c r="I23" s="95"/>
    </row>
    <row r="24" spans="1:9" s="8" customFormat="1" ht="14.25">
      <c r="A24" s="154" t="s">
        <v>167</v>
      </c>
      <c r="B24" s="166" t="str">
        <f>'Приложение 7'!B13</f>
        <v>Основное мероприятие 2 подпрограммы 1 
Финансирование комплексных кадастровых работ</v>
      </c>
      <c r="C24" s="82" t="s">
        <v>22</v>
      </c>
      <c r="D24" s="89">
        <f>SUM(D25:D29)</f>
        <v>2675</v>
      </c>
      <c r="E24" s="89">
        <f>SUM(E25:E29)</f>
        <v>1572.9</v>
      </c>
      <c r="F24" s="9"/>
      <c r="H24" s="92"/>
      <c r="I24" s="95"/>
    </row>
    <row r="25" spans="1:9" s="8" customFormat="1" ht="14.25">
      <c r="A25" s="155"/>
      <c r="B25" s="167"/>
      <c r="C25" s="82" t="s">
        <v>23</v>
      </c>
      <c r="D25" s="89">
        <f>'Приложение 8'!F16</f>
        <v>0</v>
      </c>
      <c r="E25" s="89">
        <f>'Приложение 8'!G16</f>
        <v>0</v>
      </c>
      <c r="F25" s="9"/>
      <c r="H25" s="92"/>
      <c r="I25" s="95"/>
    </row>
    <row r="26" spans="1:9" s="8" customFormat="1" ht="14.25">
      <c r="A26" s="155"/>
      <c r="B26" s="167"/>
      <c r="C26" s="82" t="s">
        <v>24</v>
      </c>
      <c r="D26" s="89">
        <f>'Приложение 8'!F17</f>
        <v>2480</v>
      </c>
      <c r="E26" s="89">
        <f>'Приложение 8'!G17</f>
        <v>1458.7</v>
      </c>
      <c r="F26" s="9"/>
      <c r="H26" s="92"/>
      <c r="I26" s="95"/>
    </row>
    <row r="27" spans="1:9" s="8" customFormat="1" ht="14.25">
      <c r="A27" s="155"/>
      <c r="B27" s="167"/>
      <c r="C27" s="97" t="s">
        <v>25</v>
      </c>
      <c r="D27" s="89">
        <f>'Приложение 7'!G13</f>
        <v>195</v>
      </c>
      <c r="E27" s="89">
        <f>'Приложение 7'!H13</f>
        <v>114.2</v>
      </c>
      <c r="F27" s="9"/>
      <c r="H27" s="92"/>
      <c r="I27" s="95"/>
    </row>
    <row r="28" spans="1:9" s="8" customFormat="1" ht="14.25">
      <c r="A28" s="155"/>
      <c r="B28" s="167"/>
      <c r="C28" s="97" t="s">
        <v>26</v>
      </c>
      <c r="D28" s="89"/>
      <c r="E28" s="89"/>
      <c r="F28" s="9"/>
      <c r="H28" s="92"/>
      <c r="I28" s="95"/>
    </row>
    <row r="29" spans="1:9" s="8" customFormat="1" ht="14.25">
      <c r="A29" s="156"/>
      <c r="B29" s="168"/>
      <c r="C29" s="97" t="s">
        <v>27</v>
      </c>
      <c r="D29" s="89"/>
      <c r="E29" s="89"/>
      <c r="F29" s="9"/>
      <c r="H29" s="92"/>
      <c r="I29" s="95"/>
    </row>
    <row r="30" spans="1:9" s="8" customFormat="1" ht="14.25">
      <c r="A30" s="154" t="s">
        <v>168</v>
      </c>
      <c r="B30" s="166" t="str">
        <f>'Приложение 7'!B14</f>
        <v>Основное мероприятие 3 подпрограммы 1 
Финансирование создания векторных моделей генеральных планов и правил землепользования и застройки поселений</v>
      </c>
      <c r="C30" s="82" t="s">
        <v>22</v>
      </c>
      <c r="D30" s="89">
        <f>SUM(D31:D35)</f>
        <v>876.6</v>
      </c>
      <c r="E30" s="89">
        <f>SUM(E31:E35)</f>
        <v>350.7</v>
      </c>
      <c r="F30" s="9"/>
      <c r="H30" s="92"/>
      <c r="I30" s="95"/>
    </row>
    <row r="31" spans="1:9" s="8" customFormat="1" ht="14.25">
      <c r="A31" s="155"/>
      <c r="B31" s="167"/>
      <c r="C31" s="82" t="s">
        <v>23</v>
      </c>
      <c r="D31" s="89">
        <f>'Приложение 8'!F19</f>
        <v>0</v>
      </c>
      <c r="E31" s="89">
        <f>'Приложение 8'!G19</f>
        <v>0</v>
      </c>
      <c r="F31" s="9"/>
      <c r="H31" s="92"/>
      <c r="I31" s="95"/>
    </row>
    <row r="32" spans="1:9" s="8" customFormat="1" ht="14.25">
      <c r="A32" s="155"/>
      <c r="B32" s="167"/>
      <c r="C32" s="82" t="s">
        <v>24</v>
      </c>
      <c r="D32" s="89">
        <f>'Приложение 8'!F20</f>
        <v>876.6</v>
      </c>
      <c r="E32" s="89">
        <f>'Приложение 8'!G20</f>
        <v>350.7</v>
      </c>
      <c r="F32" s="9"/>
      <c r="H32" s="92"/>
      <c r="I32" s="95"/>
    </row>
    <row r="33" spans="1:9" s="8" customFormat="1" ht="14.25">
      <c r="A33" s="155"/>
      <c r="B33" s="167"/>
      <c r="C33" s="97" t="s">
        <v>25</v>
      </c>
      <c r="D33" s="89">
        <f>'Приложение 7'!G14</f>
        <v>0</v>
      </c>
      <c r="E33" s="89">
        <f>'Приложение 7'!H14</f>
        <v>0</v>
      </c>
      <c r="F33" s="9"/>
      <c r="H33" s="92"/>
      <c r="I33" s="95"/>
    </row>
    <row r="34" spans="1:9" s="8" customFormat="1" ht="14.25">
      <c r="A34" s="155"/>
      <c r="B34" s="167"/>
      <c r="C34" s="97" t="s">
        <v>26</v>
      </c>
      <c r="D34" s="89"/>
      <c r="E34" s="89"/>
      <c r="F34" s="9"/>
      <c r="H34" s="92"/>
      <c r="I34" s="95"/>
    </row>
    <row r="35" spans="1:9" s="8" customFormat="1" ht="14.25">
      <c r="A35" s="156"/>
      <c r="B35" s="168"/>
      <c r="C35" s="97" t="s">
        <v>27</v>
      </c>
      <c r="D35" s="89"/>
      <c r="E35" s="89"/>
      <c r="F35" s="9"/>
      <c r="H35" s="92"/>
      <c r="I35" s="95"/>
    </row>
    <row r="36" spans="1:9" s="44" customFormat="1" ht="14.25">
      <c r="A36" s="141" t="s">
        <v>79</v>
      </c>
      <c r="B36" s="150" t="s">
        <v>30</v>
      </c>
      <c r="C36" s="39" t="s">
        <v>22</v>
      </c>
      <c r="D36" s="46">
        <f aca="true" t="shared" si="2" ref="D36:E41">D42</f>
        <v>746.9</v>
      </c>
      <c r="E36" s="46">
        <f t="shared" si="2"/>
        <v>746.9</v>
      </c>
      <c r="F36" s="43"/>
      <c r="H36" s="92"/>
      <c r="I36" s="95"/>
    </row>
    <row r="37" spans="1:9" s="44" customFormat="1" ht="14.25">
      <c r="A37" s="141"/>
      <c r="B37" s="150"/>
      <c r="C37" s="39" t="s">
        <v>23</v>
      </c>
      <c r="D37" s="46">
        <f t="shared" si="2"/>
        <v>0</v>
      </c>
      <c r="E37" s="46">
        <f t="shared" si="2"/>
        <v>0</v>
      </c>
      <c r="F37" s="43"/>
      <c r="H37" s="92"/>
      <c r="I37" s="95"/>
    </row>
    <row r="38" spans="1:6" s="44" customFormat="1" ht="14.25">
      <c r="A38" s="141"/>
      <c r="B38" s="150"/>
      <c r="C38" s="39" t="s">
        <v>24</v>
      </c>
      <c r="D38" s="46">
        <f t="shared" si="2"/>
        <v>0</v>
      </c>
      <c r="E38" s="46">
        <f t="shared" si="2"/>
        <v>0</v>
      </c>
      <c r="F38" s="43"/>
    </row>
    <row r="39" spans="1:6" s="44" customFormat="1" ht="14.25">
      <c r="A39" s="141"/>
      <c r="B39" s="150"/>
      <c r="C39" s="40" t="s">
        <v>25</v>
      </c>
      <c r="D39" s="46">
        <f t="shared" si="2"/>
        <v>746.9</v>
      </c>
      <c r="E39" s="46">
        <f t="shared" si="2"/>
        <v>746.9</v>
      </c>
      <c r="F39" s="43"/>
    </row>
    <row r="40" spans="1:6" s="44" customFormat="1" ht="14.25">
      <c r="A40" s="141"/>
      <c r="B40" s="150"/>
      <c r="C40" s="40" t="s">
        <v>26</v>
      </c>
      <c r="D40" s="46">
        <f t="shared" si="2"/>
        <v>0</v>
      </c>
      <c r="E40" s="46">
        <f t="shared" si="2"/>
        <v>0</v>
      </c>
      <c r="F40" s="43"/>
    </row>
    <row r="41" spans="1:6" s="44" customFormat="1" ht="14.25">
      <c r="A41" s="141"/>
      <c r="B41" s="150"/>
      <c r="C41" s="40" t="s">
        <v>27</v>
      </c>
      <c r="D41" s="46">
        <f t="shared" si="2"/>
        <v>0</v>
      </c>
      <c r="E41" s="46">
        <f t="shared" si="2"/>
        <v>0</v>
      </c>
      <c r="F41" s="43"/>
    </row>
    <row r="42" spans="1:6" s="8" customFormat="1" ht="14.25">
      <c r="A42" s="169" t="s">
        <v>104</v>
      </c>
      <c r="B42" s="143" t="s">
        <v>39</v>
      </c>
      <c r="C42" s="82" t="s">
        <v>22</v>
      </c>
      <c r="D42" s="89">
        <f>SUM(D43:D47)</f>
        <v>746.9</v>
      </c>
      <c r="E42" s="89">
        <f>SUM(E43:E47)</f>
        <v>746.9</v>
      </c>
      <c r="F42" s="9"/>
    </row>
    <row r="43" spans="1:6" s="8" customFormat="1" ht="14.25">
      <c r="A43" s="142"/>
      <c r="B43" s="143"/>
      <c r="C43" s="82" t="s">
        <v>23</v>
      </c>
      <c r="D43" s="89">
        <f>'Приложение 8'!F25</f>
        <v>0</v>
      </c>
      <c r="E43" s="89">
        <f>'Приложение 8'!G25</f>
        <v>0</v>
      </c>
      <c r="F43" s="9"/>
    </row>
    <row r="44" spans="1:6" s="8" customFormat="1" ht="14.25">
      <c r="A44" s="142"/>
      <c r="B44" s="143"/>
      <c r="C44" s="82" t="s">
        <v>24</v>
      </c>
      <c r="D44" s="89">
        <f>'Приложение 8'!F26</f>
        <v>0</v>
      </c>
      <c r="E44" s="89">
        <f>'Приложение 8'!G26</f>
        <v>0</v>
      </c>
      <c r="F44" s="9"/>
    </row>
    <row r="45" spans="1:6" s="8" customFormat="1" ht="14.25">
      <c r="A45" s="142"/>
      <c r="B45" s="143"/>
      <c r="C45" s="97" t="s">
        <v>25</v>
      </c>
      <c r="D45" s="89">
        <f>'Приложение 7'!G17</f>
        <v>746.9</v>
      </c>
      <c r="E45" s="89">
        <f>'Приложение 7'!H17</f>
        <v>746.9</v>
      </c>
      <c r="F45" s="9"/>
    </row>
    <row r="46" spans="1:6" s="8" customFormat="1" ht="14.25">
      <c r="A46" s="142"/>
      <c r="B46" s="143"/>
      <c r="C46" s="97" t="s">
        <v>26</v>
      </c>
      <c r="D46" s="89"/>
      <c r="E46" s="89"/>
      <c r="F46" s="9"/>
    </row>
    <row r="47" spans="1:6" s="8" customFormat="1" ht="14.25">
      <c r="A47" s="142"/>
      <c r="B47" s="143"/>
      <c r="C47" s="97" t="s">
        <v>27</v>
      </c>
      <c r="D47" s="89"/>
      <c r="E47" s="89"/>
      <c r="F47" s="9"/>
    </row>
    <row r="48" spans="1:6" s="44" customFormat="1" ht="14.25" customHeight="1">
      <c r="A48" s="141" t="s">
        <v>81</v>
      </c>
      <c r="B48" s="150" t="s">
        <v>135</v>
      </c>
      <c r="C48" s="39" t="s">
        <v>22</v>
      </c>
      <c r="D48" s="46">
        <f>D54+D60+D66+D72+D78+D84+D90+D96+D102+D132+D108+D114+D120+D126</f>
        <v>366443.6</v>
      </c>
      <c r="E48" s="46">
        <f>E54+E60+E66+E72+E78+E84+E90+E96+E102+E132+E108+E114+E120+E126</f>
        <v>246935.7</v>
      </c>
      <c r="F48" s="43"/>
    </row>
    <row r="49" spans="1:6" s="44" customFormat="1" ht="14.25">
      <c r="A49" s="141"/>
      <c r="B49" s="150"/>
      <c r="C49" s="39" t="s">
        <v>23</v>
      </c>
      <c r="D49" s="46">
        <f>D55+D61+D67+D73+D79+D85+D91+D97+D103+D133+D109+D115+D121+D127</f>
        <v>0</v>
      </c>
      <c r="E49" s="46">
        <f>E55+E61+E67+E73+E79+E85+E91+E97+E103+E133+E109+E115+E121+E127</f>
        <v>0</v>
      </c>
      <c r="F49" s="43"/>
    </row>
    <row r="50" spans="1:6" s="44" customFormat="1" ht="14.25">
      <c r="A50" s="141"/>
      <c r="B50" s="150"/>
      <c r="C50" s="39" t="s">
        <v>24</v>
      </c>
      <c r="D50" s="46">
        <f aca="true" t="shared" si="3" ref="D50:E53">D56+D62+D68+D74+D80+D86+D92+D98+D104+D134+D110+D116+D122+D128</f>
        <v>338739.1</v>
      </c>
      <c r="E50" s="46">
        <f t="shared" si="3"/>
        <v>224806</v>
      </c>
      <c r="F50" s="43"/>
    </row>
    <row r="51" spans="1:6" s="44" customFormat="1" ht="14.25">
      <c r="A51" s="141"/>
      <c r="B51" s="150"/>
      <c r="C51" s="40" t="s">
        <v>25</v>
      </c>
      <c r="D51" s="46">
        <f t="shared" si="3"/>
        <v>26269</v>
      </c>
      <c r="E51" s="46">
        <f t="shared" si="3"/>
        <v>20694.2</v>
      </c>
      <c r="F51" s="43"/>
    </row>
    <row r="52" spans="1:6" s="44" customFormat="1" ht="14.25">
      <c r="A52" s="141"/>
      <c r="B52" s="150"/>
      <c r="C52" s="40" t="s">
        <v>26</v>
      </c>
      <c r="D52" s="46">
        <f t="shared" si="3"/>
        <v>1435.5</v>
      </c>
      <c r="E52" s="46">
        <f t="shared" si="3"/>
        <v>1435.5</v>
      </c>
      <c r="F52" s="43"/>
    </row>
    <row r="53" spans="1:6" s="44" customFormat="1" ht="14.25">
      <c r="A53" s="141"/>
      <c r="B53" s="150"/>
      <c r="C53" s="40" t="s">
        <v>27</v>
      </c>
      <c r="D53" s="46">
        <f t="shared" si="3"/>
        <v>0</v>
      </c>
      <c r="E53" s="46">
        <f t="shared" si="3"/>
        <v>0</v>
      </c>
      <c r="F53" s="43"/>
    </row>
    <row r="54" spans="1:6" s="8" customFormat="1" ht="14.25" customHeight="1">
      <c r="A54" s="142" t="s">
        <v>82</v>
      </c>
      <c r="B54" s="170" t="s">
        <v>32</v>
      </c>
      <c r="C54" s="82" t="s">
        <v>22</v>
      </c>
      <c r="D54" s="89">
        <f>SUM(D55:D59)</f>
        <v>121.2</v>
      </c>
      <c r="E54" s="89">
        <f>SUM(E55:E59)</f>
        <v>121.2</v>
      </c>
      <c r="F54" s="9"/>
    </row>
    <row r="55" spans="1:6" s="8" customFormat="1" ht="14.25">
      <c r="A55" s="142"/>
      <c r="B55" s="171"/>
      <c r="C55" s="82" t="s">
        <v>23</v>
      </c>
      <c r="D55" s="89">
        <f>'Приложение 8'!F31</f>
        <v>0</v>
      </c>
      <c r="E55" s="89">
        <f>'Приложение 8'!G31</f>
        <v>0</v>
      </c>
      <c r="F55" s="9"/>
    </row>
    <row r="56" spans="1:6" s="8" customFormat="1" ht="14.25">
      <c r="A56" s="142"/>
      <c r="B56" s="171"/>
      <c r="C56" s="82" t="s">
        <v>24</v>
      </c>
      <c r="D56" s="89">
        <f>'Приложение 8'!F32</f>
        <v>0</v>
      </c>
      <c r="E56" s="89">
        <f>'Приложение 8'!G32</f>
        <v>0</v>
      </c>
      <c r="F56" s="9"/>
    </row>
    <row r="57" spans="1:6" s="8" customFormat="1" ht="14.25">
      <c r="A57" s="142"/>
      <c r="B57" s="171"/>
      <c r="C57" s="97" t="s">
        <v>25</v>
      </c>
      <c r="D57" s="89">
        <f>'Приложение 7'!G20</f>
        <v>121.2</v>
      </c>
      <c r="E57" s="89">
        <f>'Приложение 7'!H20</f>
        <v>121.2</v>
      </c>
      <c r="F57" s="9"/>
    </row>
    <row r="58" spans="1:6" s="8" customFormat="1" ht="14.25">
      <c r="A58" s="142"/>
      <c r="B58" s="171"/>
      <c r="C58" s="97" t="s">
        <v>26</v>
      </c>
      <c r="D58" s="89"/>
      <c r="E58" s="89"/>
      <c r="F58" s="9"/>
    </row>
    <row r="59" spans="1:6" s="8" customFormat="1" ht="14.25">
      <c r="A59" s="142"/>
      <c r="B59" s="172"/>
      <c r="C59" s="97" t="s">
        <v>27</v>
      </c>
      <c r="D59" s="89"/>
      <c r="E59" s="89"/>
      <c r="F59" s="9"/>
    </row>
    <row r="60" spans="1:9" s="8" customFormat="1" ht="14.25" customHeight="1">
      <c r="A60" s="142" t="s">
        <v>83</v>
      </c>
      <c r="B60" s="148" t="s">
        <v>13</v>
      </c>
      <c r="C60" s="82" t="s">
        <v>22</v>
      </c>
      <c r="D60" s="89">
        <f>SUM(D61:D65)</f>
        <v>317</v>
      </c>
      <c r="E60" s="89">
        <f>SUM(E61:E65)</f>
        <v>317</v>
      </c>
      <c r="F60" s="9"/>
      <c r="H60" s="92"/>
      <c r="I60" s="80"/>
    </row>
    <row r="61" spans="1:9" s="8" customFormat="1" ht="14.25">
      <c r="A61" s="142"/>
      <c r="B61" s="148"/>
      <c r="C61" s="82" t="s">
        <v>23</v>
      </c>
      <c r="D61" s="89">
        <f>'Приложение 8'!F34</f>
        <v>0</v>
      </c>
      <c r="E61" s="89">
        <f>'Приложение 8'!G34</f>
        <v>0</v>
      </c>
      <c r="F61" s="9"/>
      <c r="H61" s="92"/>
      <c r="I61" s="80"/>
    </row>
    <row r="62" spans="1:9" s="8" customFormat="1" ht="14.25">
      <c r="A62" s="142"/>
      <c r="B62" s="148"/>
      <c r="C62" s="82" t="s">
        <v>24</v>
      </c>
      <c r="D62" s="89">
        <f>'Приложение 8'!F35</f>
        <v>0</v>
      </c>
      <c r="E62" s="89">
        <f>'Приложение 8'!G35</f>
        <v>0</v>
      </c>
      <c r="F62" s="9"/>
      <c r="H62" s="92"/>
      <c r="I62" s="80"/>
    </row>
    <row r="63" spans="1:9" s="8" customFormat="1" ht="14.25">
      <c r="A63" s="142"/>
      <c r="B63" s="148"/>
      <c r="C63" s="97" t="s">
        <v>25</v>
      </c>
      <c r="D63" s="89">
        <f>'Приложение 7'!G21</f>
        <v>317</v>
      </c>
      <c r="E63" s="89">
        <f>'Приложение 7'!H21</f>
        <v>317</v>
      </c>
      <c r="F63" s="9"/>
      <c r="H63" s="92"/>
      <c r="I63" s="80"/>
    </row>
    <row r="64" spans="1:9" s="8" customFormat="1" ht="14.25">
      <c r="A64" s="142"/>
      <c r="B64" s="148"/>
      <c r="C64" s="97" t="s">
        <v>26</v>
      </c>
      <c r="D64" s="89"/>
      <c r="E64" s="89"/>
      <c r="F64" s="9"/>
      <c r="H64" s="92"/>
      <c r="I64" s="80"/>
    </row>
    <row r="65" spans="1:9" s="8" customFormat="1" ht="14.25">
      <c r="A65" s="142"/>
      <c r="B65" s="148"/>
      <c r="C65" s="97" t="s">
        <v>27</v>
      </c>
      <c r="D65" s="89"/>
      <c r="E65" s="89"/>
      <c r="F65" s="9"/>
      <c r="H65" s="92"/>
      <c r="I65" s="80"/>
    </row>
    <row r="66" spans="1:9" s="8" customFormat="1" ht="14.25" hidden="1">
      <c r="A66" s="142" t="s">
        <v>84</v>
      </c>
      <c r="B66" s="148" t="s">
        <v>44</v>
      </c>
      <c r="C66" s="82" t="s">
        <v>22</v>
      </c>
      <c r="D66" s="89">
        <f>SUM(D67:D71)</f>
        <v>0</v>
      </c>
      <c r="E66" s="89">
        <f>SUM(E67:E71)</f>
        <v>0</v>
      </c>
      <c r="F66" s="9"/>
      <c r="H66" s="92"/>
      <c r="I66" s="80"/>
    </row>
    <row r="67" spans="1:9" s="8" customFormat="1" ht="14.25" hidden="1">
      <c r="A67" s="142"/>
      <c r="B67" s="148"/>
      <c r="C67" s="82" t="s">
        <v>23</v>
      </c>
      <c r="D67" s="89">
        <f>'Приложение 8'!F34</f>
        <v>0</v>
      </c>
      <c r="E67" s="89">
        <f>'Приложение 8'!G34</f>
        <v>0</v>
      </c>
      <c r="F67" s="9"/>
      <c r="H67" s="92"/>
      <c r="I67" s="80"/>
    </row>
    <row r="68" spans="1:9" s="8" customFormat="1" ht="14.25" hidden="1">
      <c r="A68" s="142"/>
      <c r="B68" s="148"/>
      <c r="C68" s="82" t="s">
        <v>24</v>
      </c>
      <c r="D68" s="89">
        <f>'Приложение 8'!F35</f>
        <v>0</v>
      </c>
      <c r="E68" s="89">
        <f>'Приложение 8'!G35</f>
        <v>0</v>
      </c>
      <c r="F68" s="9"/>
      <c r="H68" s="92"/>
      <c r="I68" s="80"/>
    </row>
    <row r="69" spans="1:9" s="8" customFormat="1" ht="14.25" hidden="1">
      <c r="A69" s="142"/>
      <c r="B69" s="148"/>
      <c r="C69" s="97" t="s">
        <v>25</v>
      </c>
      <c r="D69" s="89">
        <f>'Приложение 7'!G22</f>
        <v>0</v>
      </c>
      <c r="E69" s="89">
        <f>'Приложение 7'!H22</f>
        <v>0</v>
      </c>
      <c r="F69" s="9"/>
      <c r="H69" s="92"/>
      <c r="I69" s="80"/>
    </row>
    <row r="70" spans="1:9" s="8" customFormat="1" ht="14.25" hidden="1">
      <c r="A70" s="142"/>
      <c r="B70" s="148"/>
      <c r="C70" s="97" t="s">
        <v>26</v>
      </c>
      <c r="D70" s="89"/>
      <c r="E70" s="89"/>
      <c r="F70" s="9"/>
      <c r="H70" s="92"/>
      <c r="I70" s="80"/>
    </row>
    <row r="71" spans="1:9" s="8" customFormat="1" ht="14.25" hidden="1">
      <c r="A71" s="142"/>
      <c r="B71" s="148"/>
      <c r="C71" s="97" t="s">
        <v>27</v>
      </c>
      <c r="D71" s="89"/>
      <c r="E71" s="89"/>
      <c r="F71" s="9"/>
      <c r="H71" s="92"/>
      <c r="I71" s="80"/>
    </row>
    <row r="72" spans="1:9" s="8" customFormat="1" ht="14.25" customHeight="1" hidden="1">
      <c r="A72" s="142" t="s">
        <v>85</v>
      </c>
      <c r="B72" s="148" t="s">
        <v>46</v>
      </c>
      <c r="C72" s="82" t="s">
        <v>22</v>
      </c>
      <c r="D72" s="89">
        <f>SUM(D73:D77)</f>
        <v>0</v>
      </c>
      <c r="E72" s="89">
        <f>SUM(E73:E77)</f>
        <v>0</v>
      </c>
      <c r="F72" s="9"/>
      <c r="H72" s="92"/>
      <c r="I72" s="80"/>
    </row>
    <row r="73" spans="1:9" s="8" customFormat="1" ht="14.25" hidden="1">
      <c r="A73" s="142"/>
      <c r="B73" s="148"/>
      <c r="C73" s="82" t="s">
        <v>23</v>
      </c>
      <c r="D73" s="89">
        <f>'Приложение 8'!F40</f>
        <v>0</v>
      </c>
      <c r="E73" s="89">
        <f>'Приложение 8'!G40</f>
        <v>0</v>
      </c>
      <c r="F73" s="9"/>
      <c r="H73" s="92"/>
      <c r="I73" s="80"/>
    </row>
    <row r="74" spans="1:9" s="8" customFormat="1" ht="14.25" hidden="1">
      <c r="A74" s="142"/>
      <c r="B74" s="148"/>
      <c r="C74" s="82" t="s">
        <v>24</v>
      </c>
      <c r="D74" s="89">
        <f>'Приложение 8'!F41</f>
        <v>0</v>
      </c>
      <c r="E74" s="89">
        <f>'Приложение 8'!G41</f>
        <v>0</v>
      </c>
      <c r="F74" s="9"/>
      <c r="H74" s="92"/>
      <c r="I74" s="80"/>
    </row>
    <row r="75" spans="1:9" s="8" customFormat="1" ht="14.25" hidden="1">
      <c r="A75" s="142"/>
      <c r="B75" s="148"/>
      <c r="C75" s="97" t="s">
        <v>25</v>
      </c>
      <c r="D75" s="89">
        <f>'Приложение 7'!G23</f>
        <v>0</v>
      </c>
      <c r="E75" s="89">
        <f>'Приложение 7'!H23</f>
        <v>0</v>
      </c>
      <c r="F75" s="9"/>
      <c r="H75" s="92"/>
      <c r="I75" s="80"/>
    </row>
    <row r="76" spans="1:9" s="8" customFormat="1" ht="14.25" hidden="1">
      <c r="A76" s="142"/>
      <c r="B76" s="148"/>
      <c r="C76" s="97" t="s">
        <v>26</v>
      </c>
      <c r="D76" s="89"/>
      <c r="E76" s="89"/>
      <c r="F76" s="9"/>
      <c r="H76" s="92"/>
      <c r="I76" s="80"/>
    </row>
    <row r="77" spans="1:9" s="8" customFormat="1" ht="14.25" hidden="1">
      <c r="A77" s="142"/>
      <c r="B77" s="148"/>
      <c r="C77" s="97" t="s">
        <v>27</v>
      </c>
      <c r="D77" s="89"/>
      <c r="E77" s="89"/>
      <c r="F77" s="9"/>
      <c r="H77" s="92"/>
      <c r="I77" s="80"/>
    </row>
    <row r="78" spans="1:9" s="8" customFormat="1" ht="14.25">
      <c r="A78" s="142" t="s">
        <v>105</v>
      </c>
      <c r="B78" s="148" t="s">
        <v>187</v>
      </c>
      <c r="C78" s="82" t="s">
        <v>22</v>
      </c>
      <c r="D78" s="89">
        <f>SUM(D79:D83)</f>
        <v>5501.9</v>
      </c>
      <c r="E78" s="89">
        <f>SUM(E79:E83)</f>
        <v>523</v>
      </c>
      <c r="F78" s="9"/>
      <c r="H78" s="92"/>
      <c r="I78" s="80"/>
    </row>
    <row r="79" spans="1:9" s="8" customFormat="1" ht="14.25">
      <c r="A79" s="142"/>
      <c r="B79" s="148"/>
      <c r="C79" s="82" t="s">
        <v>23</v>
      </c>
      <c r="D79" s="89">
        <f>'Приложение 8'!F43</f>
        <v>0</v>
      </c>
      <c r="E79" s="89">
        <f>'Приложение 8'!G43</f>
        <v>0</v>
      </c>
      <c r="F79" s="9"/>
      <c r="H79" s="92"/>
      <c r="I79" s="80"/>
    </row>
    <row r="80" spans="1:9" s="8" customFormat="1" ht="14.25">
      <c r="A80" s="142"/>
      <c r="B80" s="148"/>
      <c r="C80" s="82" t="s">
        <v>24</v>
      </c>
      <c r="D80" s="89">
        <f>'Приложение 8'!F44</f>
        <v>556.4</v>
      </c>
      <c r="E80" s="89">
        <f>'Приложение 8'!G44</f>
        <v>0</v>
      </c>
      <c r="F80" s="9"/>
      <c r="H80" s="92"/>
      <c r="I80" s="80"/>
    </row>
    <row r="81" spans="1:9" s="8" customFormat="1" ht="14.25">
      <c r="A81" s="142"/>
      <c r="B81" s="148"/>
      <c r="C81" s="97" t="s">
        <v>25</v>
      </c>
      <c r="D81" s="89">
        <f>'Приложение 7'!G24</f>
        <v>4945.5</v>
      </c>
      <c r="E81" s="89">
        <f>'Приложение 7'!H24</f>
        <v>523</v>
      </c>
      <c r="F81" s="9"/>
      <c r="H81" s="92"/>
      <c r="I81" s="80"/>
    </row>
    <row r="82" spans="1:9" s="8" customFormat="1" ht="14.25">
      <c r="A82" s="142"/>
      <c r="B82" s="148"/>
      <c r="C82" s="97" t="s">
        <v>26</v>
      </c>
      <c r="D82" s="89"/>
      <c r="E82" s="89"/>
      <c r="F82" s="9"/>
      <c r="H82" s="92"/>
      <c r="I82" s="80"/>
    </row>
    <row r="83" spans="1:9" s="8" customFormat="1" ht="14.25">
      <c r="A83" s="142"/>
      <c r="B83" s="148"/>
      <c r="C83" s="97" t="s">
        <v>27</v>
      </c>
      <c r="D83" s="89"/>
      <c r="E83" s="89"/>
      <c r="F83" s="9"/>
      <c r="H83" s="92"/>
      <c r="I83" s="80"/>
    </row>
    <row r="84" spans="1:6" s="8" customFormat="1" ht="14.25">
      <c r="A84" s="142" t="s">
        <v>106</v>
      </c>
      <c r="B84" s="144" t="s">
        <v>188</v>
      </c>
      <c r="C84" s="82" t="s">
        <v>22</v>
      </c>
      <c r="D84" s="89">
        <f>SUM(D85:D89)</f>
        <v>785</v>
      </c>
      <c r="E84" s="89">
        <f>SUM(E85:E89)</f>
        <v>785</v>
      </c>
      <c r="F84" s="9"/>
    </row>
    <row r="85" spans="1:6" s="8" customFormat="1" ht="14.25">
      <c r="A85" s="142"/>
      <c r="B85" s="145"/>
      <c r="C85" s="82" t="s">
        <v>23</v>
      </c>
      <c r="D85" s="89">
        <f>'Приложение 8'!F46</f>
        <v>0</v>
      </c>
      <c r="E85" s="89">
        <f>'Приложение 8'!G46</f>
        <v>0</v>
      </c>
      <c r="F85" s="9"/>
    </row>
    <row r="86" spans="1:6" s="8" customFormat="1" ht="14.25">
      <c r="A86" s="142"/>
      <c r="B86" s="145"/>
      <c r="C86" s="82" t="s">
        <v>24</v>
      </c>
      <c r="D86" s="89">
        <f>'Приложение 8'!F47</f>
        <v>0</v>
      </c>
      <c r="E86" s="89">
        <f>'Приложение 8'!G47</f>
        <v>0</v>
      </c>
      <c r="F86" s="9"/>
    </row>
    <row r="87" spans="1:6" s="8" customFormat="1" ht="14.25">
      <c r="A87" s="142"/>
      <c r="B87" s="145"/>
      <c r="C87" s="97" t="s">
        <v>25</v>
      </c>
      <c r="D87" s="89">
        <f>'Приложение 7'!G25</f>
        <v>785</v>
      </c>
      <c r="E87" s="89">
        <f>'Приложение 7'!H25</f>
        <v>785</v>
      </c>
      <c r="F87" s="9"/>
    </row>
    <row r="88" spans="1:6" s="8" customFormat="1" ht="14.25">
      <c r="A88" s="142"/>
      <c r="B88" s="145"/>
      <c r="C88" s="97" t="s">
        <v>26</v>
      </c>
      <c r="D88" s="89"/>
      <c r="E88" s="89"/>
      <c r="F88" s="9"/>
    </row>
    <row r="89" spans="1:6" s="8" customFormat="1" ht="14.25">
      <c r="A89" s="142"/>
      <c r="B89" s="146"/>
      <c r="C89" s="97" t="s">
        <v>27</v>
      </c>
      <c r="D89" s="89"/>
      <c r="E89" s="89"/>
      <c r="F89" s="9"/>
    </row>
    <row r="90" spans="1:6" s="8" customFormat="1" ht="14.25" hidden="1">
      <c r="A90" s="142" t="s">
        <v>107</v>
      </c>
      <c r="B90" s="144" t="s">
        <v>75</v>
      </c>
      <c r="C90" s="82" t="s">
        <v>22</v>
      </c>
      <c r="D90" s="89">
        <f>SUM(D91:D95)</f>
        <v>0</v>
      </c>
      <c r="E90" s="89">
        <f>SUM(E91:E95)</f>
        <v>0</v>
      </c>
      <c r="F90" s="9"/>
    </row>
    <row r="91" spans="1:6" s="8" customFormat="1" ht="14.25" hidden="1">
      <c r="A91" s="142"/>
      <c r="B91" s="145"/>
      <c r="C91" s="82" t="s">
        <v>23</v>
      </c>
      <c r="D91" s="89">
        <f>'Приложение 8'!F49</f>
        <v>0</v>
      </c>
      <c r="E91" s="89">
        <f>'Приложение 8'!G49</f>
        <v>0</v>
      </c>
      <c r="F91" s="9"/>
    </row>
    <row r="92" spans="1:6" s="8" customFormat="1" ht="14.25" hidden="1">
      <c r="A92" s="142"/>
      <c r="B92" s="145"/>
      <c r="C92" s="82" t="s">
        <v>24</v>
      </c>
      <c r="D92" s="89">
        <f>'Приложение 8'!F50</f>
        <v>0</v>
      </c>
      <c r="E92" s="89">
        <f>'Приложение 8'!G50</f>
        <v>0</v>
      </c>
      <c r="F92" s="9"/>
    </row>
    <row r="93" spans="1:6" s="8" customFormat="1" ht="14.25" hidden="1">
      <c r="A93" s="142"/>
      <c r="B93" s="145"/>
      <c r="C93" s="97" t="s">
        <v>25</v>
      </c>
      <c r="D93" s="89">
        <f>'Приложение 7'!G26</f>
        <v>0</v>
      </c>
      <c r="E93" s="89">
        <f>'Приложение 7'!H26</f>
        <v>0</v>
      </c>
      <c r="F93" s="9"/>
    </row>
    <row r="94" spans="1:6" s="8" customFormat="1" ht="14.25" hidden="1">
      <c r="A94" s="142"/>
      <c r="B94" s="145"/>
      <c r="C94" s="97" t="s">
        <v>26</v>
      </c>
      <c r="D94" s="89"/>
      <c r="E94" s="89"/>
      <c r="F94" s="9"/>
    </row>
    <row r="95" spans="1:6" s="8" customFormat="1" ht="14.25" hidden="1">
      <c r="A95" s="142"/>
      <c r="B95" s="146"/>
      <c r="C95" s="97" t="s">
        <v>27</v>
      </c>
      <c r="D95" s="89"/>
      <c r="E95" s="89"/>
      <c r="F95" s="9"/>
    </row>
    <row r="96" spans="1:6" s="8" customFormat="1" ht="14.25" hidden="1">
      <c r="A96" s="142" t="s">
        <v>108</v>
      </c>
      <c r="B96" s="144" t="s">
        <v>52</v>
      </c>
      <c r="C96" s="82" t="s">
        <v>22</v>
      </c>
      <c r="D96" s="89">
        <f>SUM(D97:D101)</f>
        <v>0</v>
      </c>
      <c r="E96" s="89">
        <f>SUM(E97:E101)</f>
        <v>0</v>
      </c>
      <c r="F96" s="9"/>
    </row>
    <row r="97" spans="1:6" s="8" customFormat="1" ht="14.25" hidden="1">
      <c r="A97" s="142"/>
      <c r="B97" s="145"/>
      <c r="C97" s="82" t="s">
        <v>23</v>
      </c>
      <c r="D97" s="89">
        <f>'Приложение 8'!F52</f>
        <v>0</v>
      </c>
      <c r="E97" s="89">
        <f>'Приложение 8'!G52</f>
        <v>0</v>
      </c>
      <c r="F97" s="9"/>
    </row>
    <row r="98" spans="1:6" s="8" customFormat="1" ht="14.25" hidden="1">
      <c r="A98" s="142"/>
      <c r="B98" s="145"/>
      <c r="C98" s="82" t="s">
        <v>24</v>
      </c>
      <c r="D98" s="89">
        <f>'Приложение 8'!F53</f>
        <v>0</v>
      </c>
      <c r="E98" s="89">
        <f>'Приложение 8'!G53</f>
        <v>0</v>
      </c>
      <c r="F98" s="9"/>
    </row>
    <row r="99" spans="1:6" s="8" customFormat="1" ht="14.25" hidden="1">
      <c r="A99" s="142"/>
      <c r="B99" s="145"/>
      <c r="C99" s="97" t="s">
        <v>25</v>
      </c>
      <c r="D99" s="89">
        <f>'Приложение 7'!G27</f>
        <v>0</v>
      </c>
      <c r="E99" s="89">
        <f>'Приложение 7'!H27</f>
        <v>0</v>
      </c>
      <c r="F99" s="9"/>
    </row>
    <row r="100" spans="1:6" s="8" customFormat="1" ht="14.25" hidden="1">
      <c r="A100" s="142"/>
      <c r="B100" s="145"/>
      <c r="C100" s="97" t="s">
        <v>26</v>
      </c>
      <c r="D100" s="89"/>
      <c r="E100" s="89"/>
      <c r="F100" s="9"/>
    </row>
    <row r="101" spans="1:6" s="8" customFormat="1" ht="14.25" hidden="1">
      <c r="A101" s="142"/>
      <c r="B101" s="146"/>
      <c r="C101" s="97" t="s">
        <v>27</v>
      </c>
      <c r="D101" s="89"/>
      <c r="E101" s="89"/>
      <c r="F101" s="9"/>
    </row>
    <row r="102" spans="1:6" s="8" customFormat="1" ht="14.25">
      <c r="A102" s="154" t="s">
        <v>109</v>
      </c>
      <c r="B102" s="144" t="s">
        <v>138</v>
      </c>
      <c r="C102" s="82" t="s">
        <v>22</v>
      </c>
      <c r="D102" s="89">
        <f>SUM(D103:D107)</f>
        <v>10</v>
      </c>
      <c r="E102" s="89">
        <f>SUM(E103:E107)</f>
        <v>10</v>
      </c>
      <c r="F102" s="9"/>
    </row>
    <row r="103" spans="1:6" s="8" customFormat="1" ht="14.25">
      <c r="A103" s="155"/>
      <c r="B103" s="145"/>
      <c r="C103" s="82" t="s">
        <v>23</v>
      </c>
      <c r="D103" s="89">
        <f>'Приложение 8'!F55</f>
        <v>0</v>
      </c>
      <c r="E103" s="89">
        <f>'Приложение 8'!G55</f>
        <v>0</v>
      </c>
      <c r="F103" s="9"/>
    </row>
    <row r="104" spans="1:6" s="8" customFormat="1" ht="14.25">
      <c r="A104" s="155"/>
      <c r="B104" s="145"/>
      <c r="C104" s="82" t="s">
        <v>24</v>
      </c>
      <c r="D104" s="89">
        <f>'Приложение 8'!F56</f>
        <v>0</v>
      </c>
      <c r="E104" s="89">
        <f>'Приложение 8'!G56</f>
        <v>0</v>
      </c>
      <c r="F104" s="9"/>
    </row>
    <row r="105" spans="1:6" s="8" customFormat="1" ht="14.25">
      <c r="A105" s="155"/>
      <c r="B105" s="145"/>
      <c r="C105" s="97" t="s">
        <v>25</v>
      </c>
      <c r="D105" s="89">
        <f>'Приложение 7'!G28</f>
        <v>10</v>
      </c>
      <c r="E105" s="89">
        <f>'Приложение 7'!H28</f>
        <v>10</v>
      </c>
      <c r="F105" s="9"/>
    </row>
    <row r="106" spans="1:6" s="8" customFormat="1" ht="14.25">
      <c r="A106" s="155"/>
      <c r="B106" s="145"/>
      <c r="C106" s="97" t="s">
        <v>26</v>
      </c>
      <c r="D106" s="89"/>
      <c r="E106" s="89"/>
      <c r="F106" s="9"/>
    </row>
    <row r="107" spans="1:6" s="8" customFormat="1" ht="14.25">
      <c r="A107" s="156"/>
      <c r="B107" s="146"/>
      <c r="C107" s="97" t="s">
        <v>27</v>
      </c>
      <c r="D107" s="89"/>
      <c r="E107" s="89"/>
      <c r="F107" s="9"/>
    </row>
    <row r="108" spans="1:6" s="8" customFormat="1" ht="14.25">
      <c r="A108" s="154" t="s">
        <v>124</v>
      </c>
      <c r="B108" s="144" t="str">
        <f>'Приложение 7'!B29</f>
        <v>Основное мероприятие 10 
подпрограммы 3
Расходы на реализацию государственных полномочий на возмещение стоимости услуг по погребению</v>
      </c>
      <c r="C108" s="82" t="s">
        <v>22</v>
      </c>
      <c r="D108" s="89">
        <f>SUM(D109:D113)</f>
        <v>7.1</v>
      </c>
      <c r="E108" s="89">
        <f>SUM(E109:E113)</f>
        <v>0</v>
      </c>
      <c r="F108" s="9"/>
    </row>
    <row r="109" spans="1:6" s="8" customFormat="1" ht="14.25">
      <c r="A109" s="155"/>
      <c r="B109" s="145"/>
      <c r="C109" s="82" t="s">
        <v>23</v>
      </c>
      <c r="D109" s="89">
        <f>'Приложение 8'!F58</f>
        <v>0</v>
      </c>
      <c r="E109" s="89">
        <f>'Приложение 8'!G58</f>
        <v>0</v>
      </c>
      <c r="F109" s="9"/>
    </row>
    <row r="110" spans="1:6" s="8" customFormat="1" ht="14.25">
      <c r="A110" s="155"/>
      <c r="B110" s="145"/>
      <c r="C110" s="82" t="s">
        <v>24</v>
      </c>
      <c r="D110" s="89">
        <f>'Приложение 8'!F59</f>
        <v>0</v>
      </c>
      <c r="E110" s="89">
        <f>'Приложение 8'!G59</f>
        <v>0</v>
      </c>
      <c r="F110" s="9"/>
    </row>
    <row r="111" spans="1:6" s="8" customFormat="1" ht="14.25">
      <c r="A111" s="155"/>
      <c r="B111" s="145"/>
      <c r="C111" s="97" t="s">
        <v>25</v>
      </c>
      <c r="D111" s="89">
        <f>'Приложение 7'!G29</f>
        <v>7.1</v>
      </c>
      <c r="E111" s="89">
        <f>'Приложение 7'!H29</f>
        <v>0</v>
      </c>
      <c r="F111" s="9"/>
    </row>
    <row r="112" spans="1:6" s="8" customFormat="1" ht="14.25">
      <c r="A112" s="155"/>
      <c r="B112" s="145"/>
      <c r="C112" s="97" t="s">
        <v>26</v>
      </c>
      <c r="D112" s="89"/>
      <c r="E112" s="89"/>
      <c r="F112" s="9"/>
    </row>
    <row r="113" spans="1:6" s="8" customFormat="1" ht="14.25">
      <c r="A113" s="156"/>
      <c r="B113" s="146"/>
      <c r="C113" s="97" t="s">
        <v>27</v>
      </c>
      <c r="D113" s="89"/>
      <c r="E113" s="89"/>
      <c r="F113" s="9"/>
    </row>
    <row r="114" spans="1:6" s="8" customFormat="1" ht="14.25">
      <c r="A114" s="174" t="str">
        <f>'Приложение 7'!A30</f>
        <v>1.3.11</v>
      </c>
      <c r="B114" s="144" t="str">
        <f>'Приложение 7'!B30</f>
        <v>Основное мероприятие 11 
подпрограммы 3
Расходы на организацию холодного водоснабжения населения и (или) водоотведения в части строительства, реконструкции, (модернизации), приобретения объектов капитального строительства</v>
      </c>
      <c r="C114" s="82" t="s">
        <v>22</v>
      </c>
      <c r="D114" s="89">
        <f>SUM(D115:D119)</f>
        <v>240769.5</v>
      </c>
      <c r="E114" s="89">
        <f>SUM(E115:E119)</f>
        <v>126247.6</v>
      </c>
      <c r="F114" s="9"/>
    </row>
    <row r="115" spans="1:6" s="8" customFormat="1" ht="14.25">
      <c r="A115" s="175"/>
      <c r="B115" s="145"/>
      <c r="C115" s="82" t="s">
        <v>23</v>
      </c>
      <c r="D115" s="89"/>
      <c r="E115" s="89"/>
      <c r="F115" s="9"/>
    </row>
    <row r="116" spans="1:6" s="8" customFormat="1" ht="14.25">
      <c r="A116" s="175"/>
      <c r="B116" s="145"/>
      <c r="C116" s="82" t="s">
        <v>24</v>
      </c>
      <c r="D116" s="89">
        <f>'Приложение 8'!F62</f>
        <v>224615.8</v>
      </c>
      <c r="E116" s="89">
        <f>'Приложение 8'!G62</f>
        <v>111239.1</v>
      </c>
      <c r="F116" s="9"/>
    </row>
    <row r="117" spans="1:6" s="8" customFormat="1" ht="14.25">
      <c r="A117" s="175"/>
      <c r="B117" s="145"/>
      <c r="C117" s="97" t="s">
        <v>25</v>
      </c>
      <c r="D117" s="89">
        <f>'Приложение 7'!G30</f>
        <v>16153.7</v>
      </c>
      <c r="E117" s="89">
        <f>'Приложение 7'!H30</f>
        <v>15008.5</v>
      </c>
      <c r="F117" s="9"/>
    </row>
    <row r="118" spans="1:6" s="8" customFormat="1" ht="14.25">
      <c r="A118" s="175"/>
      <c r="B118" s="145"/>
      <c r="C118" s="97" t="s">
        <v>26</v>
      </c>
      <c r="D118" s="89"/>
      <c r="E118" s="89"/>
      <c r="F118" s="9"/>
    </row>
    <row r="119" spans="1:6" s="8" customFormat="1" ht="14.25">
      <c r="A119" s="176"/>
      <c r="B119" s="146"/>
      <c r="C119" s="97" t="s">
        <v>27</v>
      </c>
      <c r="D119" s="89"/>
      <c r="E119" s="89"/>
      <c r="F119" s="9"/>
    </row>
    <row r="120" spans="1:6" s="8" customFormat="1" ht="14.25">
      <c r="A120" s="177" t="str">
        <f>'Приложение 7'!A31</f>
        <v>1.3.12</v>
      </c>
      <c r="B120" s="144" t="str">
        <f>'Приложение 7'!B31</f>
        <v>Основное мероприятие 12
подпрограммы 3
Расходы на предоставление субсидий организациям, осуществляющим деятельность по холодному водоснабжению и (или) водоотведению в части сохранения и развития имеющегося потенциала мощности централизованных систем</v>
      </c>
      <c r="C120" s="82" t="s">
        <v>22</v>
      </c>
      <c r="D120" s="89">
        <f>SUM(D121:D125)</f>
        <v>29259.9</v>
      </c>
      <c r="E120" s="89">
        <f>SUM(E121:E125)</f>
        <v>29259.9</v>
      </c>
      <c r="F120" s="9"/>
    </row>
    <row r="121" spans="1:6" s="8" customFormat="1" ht="14.25">
      <c r="A121" s="155"/>
      <c r="B121" s="145"/>
      <c r="C121" s="82" t="s">
        <v>23</v>
      </c>
      <c r="D121" s="89"/>
      <c r="E121" s="89"/>
      <c r="F121" s="9"/>
    </row>
    <row r="122" spans="1:6" s="8" customFormat="1" ht="14.25">
      <c r="A122" s="155"/>
      <c r="B122" s="145"/>
      <c r="C122" s="82" t="s">
        <v>24</v>
      </c>
      <c r="D122" s="89">
        <f>'Приложение 8'!F65</f>
        <v>27211.7</v>
      </c>
      <c r="E122" s="89">
        <f>'Приложение 8'!G65</f>
        <v>27211.7</v>
      </c>
      <c r="F122" s="9"/>
    </row>
    <row r="123" spans="1:6" s="8" customFormat="1" ht="14.25">
      <c r="A123" s="155"/>
      <c r="B123" s="145"/>
      <c r="C123" s="97" t="s">
        <v>25</v>
      </c>
      <c r="D123" s="89">
        <f>'Приложение 7'!G31</f>
        <v>2048.2</v>
      </c>
      <c r="E123" s="89">
        <f>'Приложение 7'!H31</f>
        <v>2048.2</v>
      </c>
      <c r="F123" s="9"/>
    </row>
    <row r="124" spans="1:6" s="8" customFormat="1" ht="14.25">
      <c r="A124" s="155"/>
      <c r="B124" s="145"/>
      <c r="C124" s="97" t="s">
        <v>26</v>
      </c>
      <c r="D124" s="89"/>
      <c r="E124" s="89"/>
      <c r="F124" s="9"/>
    </row>
    <row r="125" spans="1:6" s="8" customFormat="1" ht="14.25">
      <c r="A125" s="156"/>
      <c r="B125" s="146"/>
      <c r="C125" s="97" t="s">
        <v>27</v>
      </c>
      <c r="D125" s="89"/>
      <c r="E125" s="89"/>
      <c r="F125" s="9"/>
    </row>
    <row r="126" spans="1:6" s="8" customFormat="1" ht="14.25">
      <c r="A126" s="154" t="s">
        <v>179</v>
      </c>
      <c r="B126" s="144" t="str">
        <f>'Приложение 7'!B32</f>
        <v>Основное мероприятие 14
подпрограммы 3
Расходы на реконструкцию (модернизацию) и капитальный ремонт объектов коммунальной инфраструктуры</v>
      </c>
      <c r="C126" s="82" t="s">
        <v>22</v>
      </c>
      <c r="D126" s="89">
        <f>SUM(D127:D131)</f>
        <v>13297.1</v>
      </c>
      <c r="E126" s="89">
        <f>SUM(E127:E131)</f>
        <v>13297.1</v>
      </c>
      <c r="F126" s="9"/>
    </row>
    <row r="127" spans="1:6" s="8" customFormat="1" ht="14.25">
      <c r="A127" s="155"/>
      <c r="B127" s="145"/>
      <c r="C127" s="82" t="s">
        <v>23</v>
      </c>
      <c r="D127" s="89">
        <f>'Приложение 8'!F67</f>
        <v>0</v>
      </c>
      <c r="E127" s="89">
        <f>'Приложение 8'!G67</f>
        <v>0</v>
      </c>
      <c r="F127" s="9"/>
    </row>
    <row r="128" spans="1:6" s="8" customFormat="1" ht="14.25">
      <c r="A128" s="155"/>
      <c r="B128" s="145"/>
      <c r="C128" s="82" t="s">
        <v>24</v>
      </c>
      <c r="D128" s="89">
        <f>'Приложение 8'!F68</f>
        <v>10744</v>
      </c>
      <c r="E128" s="89">
        <f>'Приложение 8'!G68</f>
        <v>10744</v>
      </c>
      <c r="F128" s="9"/>
    </row>
    <row r="129" spans="1:6" s="8" customFormat="1" ht="14.25">
      <c r="A129" s="155"/>
      <c r="B129" s="145"/>
      <c r="C129" s="97" t="s">
        <v>25</v>
      </c>
      <c r="D129" s="89">
        <f>'Приложение 7'!G32</f>
        <v>1117.6</v>
      </c>
      <c r="E129" s="89">
        <f>'Приложение 7'!H32</f>
        <v>1117.6</v>
      </c>
      <c r="F129" s="9"/>
    </row>
    <row r="130" spans="1:6" s="8" customFormat="1" ht="14.25">
      <c r="A130" s="155"/>
      <c r="B130" s="145"/>
      <c r="C130" s="97" t="s">
        <v>26</v>
      </c>
      <c r="D130" s="89">
        <v>1435.5</v>
      </c>
      <c r="E130" s="89">
        <v>1435.5</v>
      </c>
      <c r="F130" s="9"/>
    </row>
    <row r="131" spans="1:6" s="8" customFormat="1" ht="14.25">
      <c r="A131" s="156"/>
      <c r="B131" s="146"/>
      <c r="C131" s="97" t="s">
        <v>27</v>
      </c>
      <c r="D131" s="89"/>
      <c r="E131" s="89"/>
      <c r="F131" s="9"/>
    </row>
    <row r="132" spans="1:6" s="8" customFormat="1" ht="14.25">
      <c r="A132" s="154" t="s">
        <v>180</v>
      </c>
      <c r="B132" s="144" t="s">
        <v>174</v>
      </c>
      <c r="C132" s="82" t="s">
        <v>22</v>
      </c>
      <c r="D132" s="89">
        <f>SUM(D133:D137)</f>
        <v>76374.9</v>
      </c>
      <c r="E132" s="89">
        <f>SUM(E133:E137)</f>
        <v>76374.9</v>
      </c>
      <c r="F132" s="9"/>
    </row>
    <row r="133" spans="1:6" s="8" customFormat="1" ht="14.25">
      <c r="A133" s="155"/>
      <c r="B133" s="145"/>
      <c r="C133" s="82" t="s">
        <v>23</v>
      </c>
      <c r="D133" s="89">
        <f>'Приложение 8'!F70</f>
        <v>0</v>
      </c>
      <c r="E133" s="89">
        <f>'Приложение 8'!G70</f>
        <v>0</v>
      </c>
      <c r="F133" s="9"/>
    </row>
    <row r="134" spans="1:6" s="8" customFormat="1" ht="14.25">
      <c r="A134" s="155"/>
      <c r="B134" s="145"/>
      <c r="C134" s="82" t="s">
        <v>24</v>
      </c>
      <c r="D134" s="89">
        <f>'Приложение 8'!F71</f>
        <v>75611.2</v>
      </c>
      <c r="E134" s="89">
        <f>'Приложение 8'!G71</f>
        <v>75611.2</v>
      </c>
      <c r="F134" s="9"/>
    </row>
    <row r="135" spans="1:6" s="8" customFormat="1" ht="14.25">
      <c r="A135" s="155"/>
      <c r="B135" s="145"/>
      <c r="C135" s="97" t="s">
        <v>25</v>
      </c>
      <c r="D135" s="89">
        <f>'Приложение 7'!G33</f>
        <v>763.7</v>
      </c>
      <c r="E135" s="89">
        <f>'Приложение 7'!H33</f>
        <v>763.7</v>
      </c>
      <c r="F135" s="9"/>
    </row>
    <row r="136" spans="1:6" s="8" customFormat="1" ht="14.25">
      <c r="A136" s="155"/>
      <c r="B136" s="145"/>
      <c r="C136" s="97" t="s">
        <v>26</v>
      </c>
      <c r="D136" s="89"/>
      <c r="E136" s="89"/>
      <c r="F136" s="9"/>
    </row>
    <row r="137" spans="1:6" s="8" customFormat="1" ht="14.25">
      <c r="A137" s="156"/>
      <c r="B137" s="146"/>
      <c r="C137" s="97" t="s">
        <v>27</v>
      </c>
      <c r="D137" s="89"/>
      <c r="E137" s="89"/>
      <c r="F137" s="9"/>
    </row>
    <row r="138" spans="1:6" s="44" customFormat="1" ht="14.25" customHeight="1">
      <c r="A138" s="141" t="s">
        <v>91</v>
      </c>
      <c r="B138" s="150" t="s">
        <v>136</v>
      </c>
      <c r="C138" s="39" t="s">
        <v>22</v>
      </c>
      <c r="D138" s="46">
        <f aca="true" t="shared" si="4" ref="D138:E141">D144+D150+D156+D162+D168+D174</f>
        <v>118698.19999999998</v>
      </c>
      <c r="E138" s="46">
        <f t="shared" si="4"/>
        <v>96609.09999999999</v>
      </c>
      <c r="F138" s="43"/>
    </row>
    <row r="139" spans="1:6" s="44" customFormat="1" ht="14.25">
      <c r="A139" s="141"/>
      <c r="B139" s="150"/>
      <c r="C139" s="39" t="s">
        <v>23</v>
      </c>
      <c r="D139" s="46">
        <f t="shared" si="4"/>
        <v>0</v>
      </c>
      <c r="E139" s="46">
        <f t="shared" si="4"/>
        <v>0</v>
      </c>
      <c r="F139" s="43"/>
    </row>
    <row r="140" spans="1:6" s="44" customFormat="1" ht="14.25">
      <c r="A140" s="141"/>
      <c r="B140" s="150"/>
      <c r="C140" s="39" t="s">
        <v>24</v>
      </c>
      <c r="D140" s="46">
        <f t="shared" si="4"/>
        <v>21767.1</v>
      </c>
      <c r="E140" s="46">
        <f t="shared" si="4"/>
        <v>21767.1</v>
      </c>
      <c r="F140" s="43"/>
    </row>
    <row r="141" spans="1:6" s="44" customFormat="1" ht="14.25">
      <c r="A141" s="141"/>
      <c r="B141" s="150"/>
      <c r="C141" s="40" t="s">
        <v>25</v>
      </c>
      <c r="D141" s="46">
        <f t="shared" si="4"/>
        <v>96931.09999999999</v>
      </c>
      <c r="E141" s="46">
        <f t="shared" si="4"/>
        <v>74842</v>
      </c>
      <c r="F141" s="43"/>
    </row>
    <row r="142" spans="1:6" s="44" customFormat="1" ht="14.25">
      <c r="A142" s="141"/>
      <c r="B142" s="150"/>
      <c r="C142" s="40" t="s">
        <v>26</v>
      </c>
      <c r="D142" s="46">
        <f>D148+D154+D160+D166+D172</f>
        <v>0</v>
      </c>
      <c r="E142" s="46">
        <f>E148+E154+E160+E166+E172</f>
        <v>0</v>
      </c>
      <c r="F142" s="43"/>
    </row>
    <row r="143" spans="1:9" s="44" customFormat="1" ht="14.25">
      <c r="A143" s="141"/>
      <c r="B143" s="150"/>
      <c r="C143" s="40" t="s">
        <v>27</v>
      </c>
      <c r="D143" s="46">
        <f>D149+D155+D161+D167+D173+D179</f>
        <v>0</v>
      </c>
      <c r="E143" s="46">
        <f>E149+E155+E161+E167+E173+E179</f>
        <v>0</v>
      </c>
      <c r="F143" s="43"/>
      <c r="H143" s="93"/>
      <c r="I143" s="94"/>
    </row>
    <row r="144" spans="1:9" s="8" customFormat="1" ht="14.25" customHeight="1">
      <c r="A144" s="169" t="s">
        <v>110</v>
      </c>
      <c r="B144" s="143" t="s">
        <v>191</v>
      </c>
      <c r="C144" s="82" t="s">
        <v>22</v>
      </c>
      <c r="D144" s="89">
        <f>SUM(D145:D149)</f>
        <v>100068.29999999999</v>
      </c>
      <c r="E144" s="89">
        <f>SUM(E145:E149)</f>
        <v>77979.2</v>
      </c>
      <c r="F144" s="9"/>
      <c r="H144" s="93"/>
      <c r="I144" s="94"/>
    </row>
    <row r="145" spans="1:9" s="8" customFormat="1" ht="14.25">
      <c r="A145" s="142"/>
      <c r="B145" s="143"/>
      <c r="C145" s="82" t="s">
        <v>23</v>
      </c>
      <c r="D145" s="89">
        <f>'Приложение 8'!F76</f>
        <v>0</v>
      </c>
      <c r="E145" s="89">
        <f>'Приложение 8'!G76</f>
        <v>0</v>
      </c>
      <c r="F145" s="9"/>
      <c r="H145" s="93"/>
      <c r="I145" s="94"/>
    </row>
    <row r="146" spans="1:9" s="8" customFormat="1" ht="14.25">
      <c r="A146" s="142"/>
      <c r="B146" s="143"/>
      <c r="C146" s="82" t="s">
        <v>24</v>
      </c>
      <c r="D146" s="89">
        <f>'Приложение 8'!F77</f>
        <v>21767.1</v>
      </c>
      <c r="E146" s="89">
        <f>'Приложение 8'!G77</f>
        <v>21767.1</v>
      </c>
      <c r="F146" s="9"/>
      <c r="H146" s="92"/>
      <c r="I146" s="77"/>
    </row>
    <row r="147" spans="1:9" s="8" customFormat="1" ht="14.25">
      <c r="A147" s="142"/>
      <c r="B147" s="143"/>
      <c r="C147" s="97" t="s">
        <v>25</v>
      </c>
      <c r="D147" s="89">
        <f>'Приложение 7'!G36</f>
        <v>78301.2</v>
      </c>
      <c r="E147" s="89">
        <f>'Приложение 7'!H36</f>
        <v>56212.1</v>
      </c>
      <c r="F147" s="9"/>
      <c r="H147" s="92"/>
      <c r="I147" s="77"/>
    </row>
    <row r="148" spans="1:9" s="8" customFormat="1" ht="14.25">
      <c r="A148" s="142"/>
      <c r="B148" s="143"/>
      <c r="C148" s="97" t="s">
        <v>26</v>
      </c>
      <c r="D148" s="89"/>
      <c r="E148" s="89"/>
      <c r="F148" s="9"/>
      <c r="H148" s="92"/>
      <c r="I148" s="77"/>
    </row>
    <row r="149" spans="1:9" s="8" customFormat="1" ht="14.25">
      <c r="A149" s="142"/>
      <c r="B149" s="143"/>
      <c r="C149" s="97" t="s">
        <v>27</v>
      </c>
      <c r="D149" s="89"/>
      <c r="E149" s="89"/>
      <c r="F149" s="9"/>
      <c r="H149" s="92"/>
      <c r="I149" s="80"/>
    </row>
    <row r="150" spans="1:9" s="8" customFormat="1" ht="14.25" hidden="1">
      <c r="A150" s="142" t="s">
        <v>111</v>
      </c>
      <c r="B150" s="148" t="s">
        <v>57</v>
      </c>
      <c r="C150" s="82" t="s">
        <v>22</v>
      </c>
      <c r="D150" s="89">
        <f>SUM(D151:D155)</f>
        <v>0</v>
      </c>
      <c r="E150" s="89">
        <f>SUM(E151:E155)</f>
        <v>0</v>
      </c>
      <c r="F150" s="9"/>
      <c r="H150" s="92"/>
      <c r="I150" s="80"/>
    </row>
    <row r="151" spans="1:9" s="8" customFormat="1" ht="14.25" hidden="1">
      <c r="A151" s="142"/>
      <c r="B151" s="148"/>
      <c r="C151" s="82" t="s">
        <v>23</v>
      </c>
      <c r="D151" s="89">
        <f>'Приложение 8'!F79</f>
        <v>0</v>
      </c>
      <c r="E151" s="89">
        <f>'Приложение 8'!G79</f>
        <v>0</v>
      </c>
      <c r="F151" s="9"/>
      <c r="H151" s="92"/>
      <c r="I151" s="80"/>
    </row>
    <row r="152" spans="1:9" s="8" customFormat="1" ht="14.25" hidden="1">
      <c r="A152" s="142"/>
      <c r="B152" s="148"/>
      <c r="C152" s="82" t="s">
        <v>24</v>
      </c>
      <c r="D152" s="89">
        <f>'Приложение 8'!F80</f>
        <v>0</v>
      </c>
      <c r="E152" s="89">
        <f>'Приложение 8'!G80</f>
        <v>0</v>
      </c>
      <c r="F152" s="9"/>
      <c r="H152" s="92"/>
      <c r="I152" s="80"/>
    </row>
    <row r="153" spans="1:9" s="8" customFormat="1" ht="14.25" hidden="1">
      <c r="A153" s="142"/>
      <c r="B153" s="148"/>
      <c r="C153" s="97" t="s">
        <v>25</v>
      </c>
      <c r="D153" s="89">
        <f>'Приложение 7'!G37</f>
        <v>0</v>
      </c>
      <c r="E153" s="89">
        <f>'Приложение 7'!H37</f>
        <v>0</v>
      </c>
      <c r="F153" s="9"/>
      <c r="H153" s="92"/>
      <c r="I153" s="80"/>
    </row>
    <row r="154" spans="1:9" s="8" customFormat="1" ht="14.25" hidden="1">
      <c r="A154" s="142"/>
      <c r="B154" s="148"/>
      <c r="C154" s="97" t="s">
        <v>26</v>
      </c>
      <c r="D154" s="89"/>
      <c r="E154" s="89"/>
      <c r="F154" s="9"/>
      <c r="H154" s="92"/>
      <c r="I154" s="80"/>
    </row>
    <row r="155" spans="1:9" s="8" customFormat="1" ht="14.25" hidden="1">
      <c r="A155" s="142"/>
      <c r="B155" s="148"/>
      <c r="C155" s="97" t="s">
        <v>27</v>
      </c>
      <c r="D155" s="89"/>
      <c r="E155" s="89"/>
      <c r="F155" s="9"/>
      <c r="H155" s="92"/>
      <c r="I155" s="80"/>
    </row>
    <row r="156" spans="1:9" s="8" customFormat="1" ht="14.25" customHeight="1">
      <c r="A156" s="142" t="s">
        <v>112</v>
      </c>
      <c r="B156" s="148" t="s">
        <v>14</v>
      </c>
      <c r="C156" s="82" t="s">
        <v>22</v>
      </c>
      <c r="D156" s="89">
        <f>SUM(D157:D161)</f>
        <v>315.9</v>
      </c>
      <c r="E156" s="89">
        <f>SUM(E157:E161)</f>
        <v>315.9</v>
      </c>
      <c r="F156" s="9"/>
      <c r="H156" s="92"/>
      <c r="I156" s="80"/>
    </row>
    <row r="157" spans="1:9" s="8" customFormat="1" ht="14.25">
      <c r="A157" s="142"/>
      <c r="B157" s="148"/>
      <c r="C157" s="82" t="s">
        <v>23</v>
      </c>
      <c r="D157" s="89">
        <f>'Приложение 8'!F82</f>
        <v>0</v>
      </c>
      <c r="E157" s="89">
        <f>'Приложение 8'!G82</f>
        <v>0</v>
      </c>
      <c r="F157" s="9"/>
      <c r="H157" s="92"/>
      <c r="I157" s="80"/>
    </row>
    <row r="158" spans="1:9" s="8" customFormat="1" ht="14.25">
      <c r="A158" s="142"/>
      <c r="B158" s="148"/>
      <c r="C158" s="82" t="s">
        <v>24</v>
      </c>
      <c r="D158" s="89">
        <f>'Приложение 8'!F83</f>
        <v>0</v>
      </c>
      <c r="E158" s="89">
        <f>'Приложение 8'!G83</f>
        <v>0</v>
      </c>
      <c r="F158" s="9"/>
      <c r="H158" s="92"/>
      <c r="I158" s="80"/>
    </row>
    <row r="159" spans="1:9" s="8" customFormat="1" ht="14.25">
      <c r="A159" s="142"/>
      <c r="B159" s="148"/>
      <c r="C159" s="97" t="s">
        <v>25</v>
      </c>
      <c r="D159" s="89">
        <f>'Приложение 7'!G38</f>
        <v>315.9</v>
      </c>
      <c r="E159" s="89">
        <f>'Приложение 7'!H38</f>
        <v>315.9</v>
      </c>
      <c r="F159" s="9"/>
      <c r="H159" s="92"/>
      <c r="I159" s="80"/>
    </row>
    <row r="160" spans="1:9" s="8" customFormat="1" ht="14.25">
      <c r="A160" s="142"/>
      <c r="B160" s="148"/>
      <c r="C160" s="97" t="s">
        <v>26</v>
      </c>
      <c r="D160" s="89"/>
      <c r="E160" s="89"/>
      <c r="F160" s="9"/>
      <c r="H160" s="92"/>
      <c r="I160" s="80"/>
    </row>
    <row r="161" spans="1:9" s="8" customFormat="1" ht="14.25">
      <c r="A161" s="142"/>
      <c r="B161" s="148"/>
      <c r="C161" s="97" t="s">
        <v>27</v>
      </c>
      <c r="D161" s="89"/>
      <c r="E161" s="89"/>
      <c r="F161" s="9"/>
      <c r="H161" s="92"/>
      <c r="I161" s="80"/>
    </row>
    <row r="162" spans="1:9" s="8" customFormat="1" ht="14.25" customHeight="1">
      <c r="A162" s="142" t="s">
        <v>113</v>
      </c>
      <c r="B162" s="180" t="s">
        <v>15</v>
      </c>
      <c r="C162" s="82" t="s">
        <v>22</v>
      </c>
      <c r="D162" s="89">
        <f>SUM(D163:D167)</f>
        <v>18314</v>
      </c>
      <c r="E162" s="89">
        <f>SUM(E163:E167)</f>
        <v>18314</v>
      </c>
      <c r="F162" s="9"/>
      <c r="H162" s="92"/>
      <c r="I162" s="80"/>
    </row>
    <row r="163" spans="1:9" s="8" customFormat="1" ht="14.25">
      <c r="A163" s="142"/>
      <c r="B163" s="180"/>
      <c r="C163" s="82" t="s">
        <v>23</v>
      </c>
      <c r="D163" s="89">
        <f>'Приложение 8'!F85</f>
        <v>0</v>
      </c>
      <c r="E163" s="89">
        <f>'Приложение 8'!G85</f>
        <v>0</v>
      </c>
      <c r="F163" s="9"/>
      <c r="H163" s="92"/>
      <c r="I163" s="80"/>
    </row>
    <row r="164" spans="1:9" s="8" customFormat="1" ht="14.25">
      <c r="A164" s="142"/>
      <c r="B164" s="180"/>
      <c r="C164" s="82" t="s">
        <v>24</v>
      </c>
      <c r="D164" s="89">
        <f>'Приложение 8'!F86</f>
        <v>0</v>
      </c>
      <c r="E164" s="89">
        <f>'Приложение 8'!G86</f>
        <v>0</v>
      </c>
      <c r="F164" s="9"/>
      <c r="H164" s="92"/>
      <c r="I164" s="80"/>
    </row>
    <row r="165" spans="1:9" s="8" customFormat="1" ht="14.25">
      <c r="A165" s="142"/>
      <c r="B165" s="180"/>
      <c r="C165" s="97" t="s">
        <v>25</v>
      </c>
      <c r="D165" s="89">
        <f>'Приложение 7'!G39</f>
        <v>18314</v>
      </c>
      <c r="E165" s="89">
        <f>'Приложение 7'!H39</f>
        <v>18314</v>
      </c>
      <c r="F165" s="9"/>
      <c r="H165" s="92"/>
      <c r="I165" s="80"/>
    </row>
    <row r="166" spans="1:9" s="8" customFormat="1" ht="14.25">
      <c r="A166" s="142"/>
      <c r="B166" s="180"/>
      <c r="C166" s="97" t="s">
        <v>26</v>
      </c>
      <c r="D166" s="89"/>
      <c r="E166" s="89"/>
      <c r="F166" s="9"/>
      <c r="H166" s="92"/>
      <c r="I166" s="80"/>
    </row>
    <row r="167" spans="1:9" s="8" customFormat="1" ht="14.25">
      <c r="A167" s="142"/>
      <c r="B167" s="180"/>
      <c r="C167" s="97" t="s">
        <v>27</v>
      </c>
      <c r="D167" s="89"/>
      <c r="E167" s="89"/>
      <c r="F167" s="9"/>
      <c r="H167" s="92"/>
      <c r="I167" s="80"/>
    </row>
    <row r="168" spans="1:9" s="8" customFormat="1" ht="14.25" hidden="1">
      <c r="A168" s="142" t="s">
        <v>114</v>
      </c>
      <c r="B168" s="148" t="s">
        <v>63</v>
      </c>
      <c r="C168" s="82" t="s">
        <v>22</v>
      </c>
      <c r="D168" s="89">
        <f>SUM(D169:D173)</f>
        <v>0</v>
      </c>
      <c r="E168" s="89">
        <f>SUM(E169:E173)</f>
        <v>0</v>
      </c>
      <c r="F168" s="9"/>
      <c r="H168" s="92"/>
      <c r="I168" s="80"/>
    </row>
    <row r="169" spans="1:9" s="8" customFormat="1" ht="14.25" hidden="1">
      <c r="A169" s="142"/>
      <c r="B169" s="148"/>
      <c r="C169" s="82" t="s">
        <v>23</v>
      </c>
      <c r="D169" s="89">
        <f>'Приложение 8'!F88</f>
        <v>0</v>
      </c>
      <c r="E169" s="89">
        <f>'Приложение 8'!G88</f>
        <v>0</v>
      </c>
      <c r="F169" s="9"/>
      <c r="H169" s="92"/>
      <c r="I169" s="80"/>
    </row>
    <row r="170" spans="1:9" s="8" customFormat="1" ht="14.25" hidden="1">
      <c r="A170" s="142"/>
      <c r="B170" s="148"/>
      <c r="C170" s="82" t="s">
        <v>24</v>
      </c>
      <c r="D170" s="89">
        <f>'Приложение 8'!F89</f>
        <v>0</v>
      </c>
      <c r="E170" s="89">
        <f>'Приложение 8'!G89</f>
        <v>0</v>
      </c>
      <c r="F170" s="9"/>
      <c r="H170" s="93"/>
      <c r="I170" s="96"/>
    </row>
    <row r="171" spans="1:9" s="8" customFormat="1" ht="14.25" hidden="1">
      <c r="A171" s="142"/>
      <c r="B171" s="148"/>
      <c r="C171" s="97" t="s">
        <v>25</v>
      </c>
      <c r="D171" s="89">
        <f>'Приложение 7'!G41</f>
        <v>0</v>
      </c>
      <c r="E171" s="89">
        <f>'Приложение 7'!H41</f>
        <v>0</v>
      </c>
      <c r="F171" s="9"/>
      <c r="H171" s="93"/>
      <c r="I171" s="96"/>
    </row>
    <row r="172" spans="1:9" s="8" customFormat="1" ht="14.25" hidden="1">
      <c r="A172" s="142"/>
      <c r="B172" s="148"/>
      <c r="C172" s="97" t="s">
        <v>26</v>
      </c>
      <c r="D172" s="89"/>
      <c r="E172" s="89"/>
      <c r="F172" s="9"/>
      <c r="H172" s="93"/>
      <c r="I172" s="96"/>
    </row>
    <row r="173" spans="1:9" s="8" customFormat="1" ht="14.25" hidden="1">
      <c r="A173" s="142"/>
      <c r="B173" s="148"/>
      <c r="C173" s="97" t="s">
        <v>27</v>
      </c>
      <c r="D173" s="89"/>
      <c r="E173" s="89"/>
      <c r="F173" s="9"/>
      <c r="H173" s="92"/>
      <c r="I173" s="80"/>
    </row>
    <row r="174" spans="1:9" s="8" customFormat="1" ht="14.25" hidden="1">
      <c r="A174" s="154" t="s">
        <v>115</v>
      </c>
      <c r="B174" s="144" t="s">
        <v>65</v>
      </c>
      <c r="C174" s="82" t="s">
        <v>22</v>
      </c>
      <c r="D174" s="89">
        <f>SUM(D175:D179)</f>
        <v>0</v>
      </c>
      <c r="E174" s="89">
        <f>SUM(E175:E179)</f>
        <v>0</v>
      </c>
      <c r="F174" s="9"/>
      <c r="H174" s="92"/>
      <c r="I174" s="80"/>
    </row>
    <row r="175" spans="1:9" s="8" customFormat="1" ht="14.25" hidden="1">
      <c r="A175" s="155"/>
      <c r="B175" s="145"/>
      <c r="C175" s="82" t="s">
        <v>23</v>
      </c>
      <c r="D175" s="89">
        <f>'Приложение 8'!F91</f>
        <v>0</v>
      </c>
      <c r="E175" s="89">
        <f>'Приложение 8'!G91</f>
        <v>0</v>
      </c>
      <c r="F175" s="9"/>
      <c r="H175" s="92"/>
      <c r="I175" s="80"/>
    </row>
    <row r="176" spans="1:9" s="8" customFormat="1" ht="14.25" hidden="1">
      <c r="A176" s="155"/>
      <c r="B176" s="145"/>
      <c r="C176" s="82" t="s">
        <v>24</v>
      </c>
      <c r="D176" s="89">
        <f>'Приложение 8'!F92</f>
        <v>0</v>
      </c>
      <c r="E176" s="89">
        <f>'Приложение 8'!G92</f>
        <v>0</v>
      </c>
      <c r="F176" s="9"/>
      <c r="H176" s="92"/>
      <c r="I176" s="80"/>
    </row>
    <row r="177" spans="1:9" s="8" customFormat="1" ht="14.25" hidden="1">
      <c r="A177" s="155"/>
      <c r="B177" s="145"/>
      <c r="C177" s="97" t="s">
        <v>25</v>
      </c>
      <c r="D177" s="89">
        <f>'Приложение 7'!G42</f>
        <v>0</v>
      </c>
      <c r="E177" s="89">
        <f>'Приложение 7'!H42</f>
        <v>0</v>
      </c>
      <c r="F177" s="9"/>
      <c r="H177" s="92"/>
      <c r="I177" s="80"/>
    </row>
    <row r="178" spans="1:9" s="8" customFormat="1" ht="14.25" hidden="1">
      <c r="A178" s="155"/>
      <c r="B178" s="145"/>
      <c r="C178" s="97" t="s">
        <v>26</v>
      </c>
      <c r="D178" s="89"/>
      <c r="E178" s="89"/>
      <c r="F178" s="9"/>
      <c r="H178" s="92"/>
      <c r="I178" s="80"/>
    </row>
    <row r="179" spans="1:9" s="8" customFormat="1" ht="14.25" hidden="1">
      <c r="A179" s="156"/>
      <c r="B179" s="146"/>
      <c r="C179" s="97" t="s">
        <v>27</v>
      </c>
      <c r="D179" s="89"/>
      <c r="E179" s="89"/>
      <c r="F179" s="9"/>
      <c r="H179" s="92"/>
      <c r="I179" s="80"/>
    </row>
    <row r="180" spans="1:9" s="44" customFormat="1" ht="14.25" hidden="1">
      <c r="A180" s="141" t="s">
        <v>99</v>
      </c>
      <c r="B180" s="179" t="s">
        <v>137</v>
      </c>
      <c r="C180" s="39" t="s">
        <v>22</v>
      </c>
      <c r="D180" s="46">
        <f aca="true" t="shared" si="5" ref="D180:E183">D186+D192+D198+D204</f>
        <v>0</v>
      </c>
      <c r="E180" s="46">
        <f t="shared" si="5"/>
        <v>0</v>
      </c>
      <c r="F180" s="43"/>
      <c r="H180" s="92"/>
      <c r="I180" s="80"/>
    </row>
    <row r="181" spans="1:9" s="44" customFormat="1" ht="14.25" hidden="1">
      <c r="A181" s="141"/>
      <c r="B181" s="179"/>
      <c r="C181" s="39" t="s">
        <v>23</v>
      </c>
      <c r="D181" s="46">
        <f t="shared" si="5"/>
        <v>0</v>
      </c>
      <c r="E181" s="46">
        <f t="shared" si="5"/>
        <v>0</v>
      </c>
      <c r="F181" s="43"/>
      <c r="H181" s="92"/>
      <c r="I181" s="80"/>
    </row>
    <row r="182" spans="1:9" s="44" customFormat="1" ht="14.25" hidden="1">
      <c r="A182" s="141"/>
      <c r="B182" s="179"/>
      <c r="C182" s="39" t="s">
        <v>24</v>
      </c>
      <c r="D182" s="46">
        <f t="shared" si="5"/>
        <v>0</v>
      </c>
      <c r="E182" s="46">
        <f t="shared" si="5"/>
        <v>0</v>
      </c>
      <c r="F182" s="43"/>
      <c r="H182" s="92"/>
      <c r="I182" s="80"/>
    </row>
    <row r="183" spans="1:9" s="44" customFormat="1" ht="14.25" hidden="1">
      <c r="A183" s="141"/>
      <c r="B183" s="179"/>
      <c r="C183" s="40" t="s">
        <v>25</v>
      </c>
      <c r="D183" s="46">
        <f t="shared" si="5"/>
        <v>0</v>
      </c>
      <c r="E183" s="46">
        <f t="shared" si="5"/>
        <v>0</v>
      </c>
      <c r="F183" s="43"/>
      <c r="H183" s="92"/>
      <c r="I183" s="80"/>
    </row>
    <row r="184" spans="1:9" s="44" customFormat="1" ht="14.25" hidden="1">
      <c r="A184" s="141"/>
      <c r="B184" s="179"/>
      <c r="C184" s="40" t="s">
        <v>26</v>
      </c>
      <c r="D184" s="46">
        <f>D190+D196</f>
        <v>0</v>
      </c>
      <c r="E184" s="46">
        <f>E190+E196</f>
        <v>0</v>
      </c>
      <c r="F184" s="43"/>
      <c r="H184" s="92"/>
      <c r="I184" s="80"/>
    </row>
    <row r="185" spans="1:9" s="44" customFormat="1" ht="14.25" hidden="1">
      <c r="A185" s="141"/>
      <c r="B185" s="179"/>
      <c r="C185" s="40" t="s">
        <v>27</v>
      </c>
      <c r="D185" s="46">
        <f>D191+D197+D203+D209</f>
        <v>0</v>
      </c>
      <c r="E185" s="46">
        <f>E191+E197+E203+E209</f>
        <v>0</v>
      </c>
      <c r="F185" s="43"/>
      <c r="H185" s="92"/>
      <c r="I185" s="80"/>
    </row>
    <row r="186" spans="1:9" s="8" customFormat="1" ht="14.25" hidden="1">
      <c r="A186" s="142" t="s">
        <v>100</v>
      </c>
      <c r="B186" s="148" t="s">
        <v>76</v>
      </c>
      <c r="C186" s="82" t="s">
        <v>22</v>
      </c>
      <c r="D186" s="89">
        <f>SUM(D187:D191)</f>
        <v>0</v>
      </c>
      <c r="E186" s="89">
        <f>SUM(E187:E191)</f>
        <v>0</v>
      </c>
      <c r="F186" s="9"/>
      <c r="H186" s="92"/>
      <c r="I186" s="80"/>
    </row>
    <row r="187" spans="1:9" s="8" customFormat="1" ht="14.25" hidden="1">
      <c r="A187" s="142"/>
      <c r="B187" s="148"/>
      <c r="C187" s="82" t="s">
        <v>23</v>
      </c>
      <c r="D187" s="89">
        <f>'Приложение 8'!F97</f>
        <v>0</v>
      </c>
      <c r="E187" s="89">
        <f>'Приложение 8'!G97</f>
        <v>0</v>
      </c>
      <c r="F187" s="9"/>
      <c r="H187" s="92"/>
      <c r="I187" s="80"/>
    </row>
    <row r="188" spans="1:9" s="8" customFormat="1" ht="14.25" hidden="1">
      <c r="A188" s="142"/>
      <c r="B188" s="148"/>
      <c r="C188" s="82" t="s">
        <v>24</v>
      </c>
      <c r="D188" s="89">
        <f>'Приложение 8'!F98</f>
        <v>0</v>
      </c>
      <c r="E188" s="89">
        <f>'Приложение 8'!G98</f>
        <v>0</v>
      </c>
      <c r="F188" s="9"/>
      <c r="H188" s="92"/>
      <c r="I188" s="80"/>
    </row>
    <row r="189" spans="1:9" s="8" customFormat="1" ht="14.25" hidden="1">
      <c r="A189" s="142"/>
      <c r="B189" s="148"/>
      <c r="C189" s="97" t="s">
        <v>25</v>
      </c>
      <c r="D189" s="89">
        <f>'Приложение 7'!G45</f>
        <v>0</v>
      </c>
      <c r="E189" s="89">
        <f>'Приложение 7'!H45</f>
        <v>0</v>
      </c>
      <c r="F189" s="9"/>
      <c r="H189" s="98"/>
      <c r="I189" s="98"/>
    </row>
    <row r="190" spans="1:9" s="8" customFormat="1" ht="14.25" hidden="1">
      <c r="A190" s="142"/>
      <c r="B190" s="148"/>
      <c r="C190" s="97" t="s">
        <v>26</v>
      </c>
      <c r="D190" s="89"/>
      <c r="E190" s="89"/>
      <c r="F190" s="9"/>
      <c r="H190" s="98"/>
      <c r="I190" s="98"/>
    </row>
    <row r="191" spans="1:9" s="8" customFormat="1" ht="14.25" hidden="1">
      <c r="A191" s="142"/>
      <c r="B191" s="148"/>
      <c r="C191" s="97" t="s">
        <v>27</v>
      </c>
      <c r="D191" s="89"/>
      <c r="E191" s="89"/>
      <c r="F191" s="9"/>
      <c r="H191" s="98"/>
      <c r="I191" s="98"/>
    </row>
    <row r="192" spans="1:9" s="8" customFormat="1" ht="14.25" hidden="1">
      <c r="A192" s="142" t="s">
        <v>101</v>
      </c>
      <c r="B192" s="180" t="s">
        <v>69</v>
      </c>
      <c r="C192" s="82" t="s">
        <v>22</v>
      </c>
      <c r="D192" s="89">
        <f>SUM(D193:D197)</f>
        <v>0</v>
      </c>
      <c r="E192" s="89">
        <f>SUM(E193:E197)</f>
        <v>0</v>
      </c>
      <c r="F192" s="9"/>
      <c r="H192" s="98"/>
      <c r="I192" s="98"/>
    </row>
    <row r="193" spans="1:9" s="8" customFormat="1" ht="14.25" hidden="1">
      <c r="A193" s="142"/>
      <c r="B193" s="180"/>
      <c r="C193" s="82" t="s">
        <v>23</v>
      </c>
      <c r="D193" s="89">
        <f>'Приложение 8'!F100</f>
        <v>0</v>
      </c>
      <c r="E193" s="89">
        <f>'Приложение 8'!G100</f>
        <v>0</v>
      </c>
      <c r="F193" s="9"/>
      <c r="H193" s="98"/>
      <c r="I193" s="98"/>
    </row>
    <row r="194" spans="1:9" s="8" customFormat="1" ht="14.25" hidden="1">
      <c r="A194" s="142"/>
      <c r="B194" s="180"/>
      <c r="C194" s="82" t="s">
        <v>24</v>
      </c>
      <c r="D194" s="89">
        <f>'Приложение 8'!F101</f>
        <v>0</v>
      </c>
      <c r="E194" s="89">
        <f>'Приложение 8'!G101</f>
        <v>0</v>
      </c>
      <c r="F194" s="9"/>
      <c r="H194" s="98"/>
      <c r="I194" s="98"/>
    </row>
    <row r="195" spans="1:9" s="8" customFormat="1" ht="14.25" hidden="1">
      <c r="A195" s="142"/>
      <c r="B195" s="180"/>
      <c r="C195" s="97" t="s">
        <v>25</v>
      </c>
      <c r="D195" s="89">
        <f>'Приложение 7'!G46</f>
        <v>0</v>
      </c>
      <c r="E195" s="89">
        <f>'Приложение 7'!H46</f>
        <v>0</v>
      </c>
      <c r="F195" s="9"/>
      <c r="H195" s="98"/>
      <c r="I195" s="98"/>
    </row>
    <row r="196" spans="1:9" s="8" customFormat="1" ht="14.25" hidden="1">
      <c r="A196" s="142"/>
      <c r="B196" s="180"/>
      <c r="C196" s="97" t="s">
        <v>26</v>
      </c>
      <c r="D196" s="89"/>
      <c r="E196" s="89"/>
      <c r="F196" s="9"/>
      <c r="H196" s="98"/>
      <c r="I196" s="98"/>
    </row>
    <row r="197" spans="1:9" s="8" customFormat="1" ht="14.25" hidden="1">
      <c r="A197" s="142"/>
      <c r="B197" s="180"/>
      <c r="C197" s="97" t="s">
        <v>27</v>
      </c>
      <c r="D197" s="89"/>
      <c r="E197" s="89"/>
      <c r="F197" s="9"/>
      <c r="H197" s="98"/>
      <c r="I197" s="98"/>
    </row>
    <row r="198" spans="1:9" s="8" customFormat="1" ht="14.25" hidden="1">
      <c r="A198" s="178" t="s">
        <v>102</v>
      </c>
      <c r="B198" s="148" t="s">
        <v>71</v>
      </c>
      <c r="C198" s="82" t="s">
        <v>22</v>
      </c>
      <c r="D198" s="99">
        <f>SUM(D199:D203)</f>
        <v>0</v>
      </c>
      <c r="E198" s="99">
        <f>SUM(E199:E203)</f>
        <v>0</v>
      </c>
      <c r="F198" s="9"/>
      <c r="H198" s="98"/>
      <c r="I198" s="98"/>
    </row>
    <row r="199" spans="1:9" s="8" customFormat="1" ht="14.25" hidden="1">
      <c r="A199" s="178"/>
      <c r="B199" s="148"/>
      <c r="C199" s="82" t="s">
        <v>23</v>
      </c>
      <c r="D199" s="99">
        <f>'Приложение 8'!F103</f>
        <v>0</v>
      </c>
      <c r="E199" s="99">
        <f>'Приложение 8'!G103</f>
        <v>0</v>
      </c>
      <c r="F199" s="9"/>
      <c r="H199" s="98"/>
      <c r="I199" s="98"/>
    </row>
    <row r="200" spans="1:9" s="8" customFormat="1" ht="14.25" hidden="1">
      <c r="A200" s="178"/>
      <c r="B200" s="148"/>
      <c r="C200" s="82" t="s">
        <v>24</v>
      </c>
      <c r="D200" s="99">
        <f>'Приложение 8'!F104</f>
        <v>0</v>
      </c>
      <c r="E200" s="99">
        <f>'Приложение 8'!G104</f>
        <v>0</v>
      </c>
      <c r="F200" s="9"/>
      <c r="H200" s="98"/>
      <c r="I200" s="98"/>
    </row>
    <row r="201" spans="1:9" s="8" customFormat="1" ht="14.25" hidden="1">
      <c r="A201" s="178"/>
      <c r="B201" s="148"/>
      <c r="C201" s="97" t="s">
        <v>25</v>
      </c>
      <c r="D201" s="99">
        <f>'Приложение 7'!G47</f>
        <v>0</v>
      </c>
      <c r="E201" s="99">
        <f>'Приложение 7'!H47</f>
        <v>0</v>
      </c>
      <c r="F201" s="9"/>
      <c r="H201" s="98"/>
      <c r="I201" s="98"/>
    </row>
    <row r="202" spans="1:9" s="8" customFormat="1" ht="14.25" hidden="1">
      <c r="A202" s="178"/>
      <c r="B202" s="148"/>
      <c r="C202" s="97" t="s">
        <v>26</v>
      </c>
      <c r="D202" s="100"/>
      <c r="E202" s="100"/>
      <c r="F202" s="9"/>
      <c r="H202" s="98"/>
      <c r="I202" s="98"/>
    </row>
    <row r="203" spans="1:9" s="8" customFormat="1" ht="14.25" hidden="1">
      <c r="A203" s="178"/>
      <c r="B203" s="148"/>
      <c r="C203" s="97" t="s">
        <v>27</v>
      </c>
      <c r="D203" s="100"/>
      <c r="E203" s="100"/>
      <c r="F203" s="9"/>
      <c r="H203" s="98"/>
      <c r="I203" s="98"/>
    </row>
    <row r="204" spans="1:9" s="8" customFormat="1" ht="14.25" hidden="1">
      <c r="A204" s="178" t="s">
        <v>103</v>
      </c>
      <c r="B204" s="148" t="s">
        <v>73</v>
      </c>
      <c r="C204" s="82" t="s">
        <v>22</v>
      </c>
      <c r="D204" s="99">
        <f>SUM(D205:D209)</f>
        <v>0</v>
      </c>
      <c r="E204" s="99">
        <f>SUM(E205:E209)</f>
        <v>0</v>
      </c>
      <c r="F204" s="9"/>
      <c r="H204" s="98"/>
      <c r="I204" s="98"/>
    </row>
    <row r="205" spans="1:9" s="8" customFormat="1" ht="14.25" hidden="1">
      <c r="A205" s="178"/>
      <c r="B205" s="148"/>
      <c r="C205" s="82" t="s">
        <v>23</v>
      </c>
      <c r="D205" s="99">
        <f>'Приложение 8'!F106</f>
        <v>0</v>
      </c>
      <c r="E205" s="99">
        <f>'Приложение 8'!G106</f>
        <v>0</v>
      </c>
      <c r="F205" s="9"/>
      <c r="H205" s="98"/>
      <c r="I205" s="98"/>
    </row>
    <row r="206" spans="1:9" s="8" customFormat="1" ht="14.25" hidden="1">
      <c r="A206" s="178"/>
      <c r="B206" s="148"/>
      <c r="C206" s="82" t="s">
        <v>24</v>
      </c>
      <c r="D206" s="99">
        <f>'Приложение 8'!F107</f>
        <v>0</v>
      </c>
      <c r="E206" s="99">
        <f>'Приложение 8'!G107</f>
        <v>0</v>
      </c>
      <c r="F206" s="9"/>
      <c r="H206" s="98"/>
      <c r="I206" s="98"/>
    </row>
    <row r="207" spans="1:9" s="8" customFormat="1" ht="14.25" hidden="1">
      <c r="A207" s="178"/>
      <c r="B207" s="148"/>
      <c r="C207" s="97" t="s">
        <v>25</v>
      </c>
      <c r="D207" s="99">
        <f>'Приложение 7'!G48</f>
        <v>0</v>
      </c>
      <c r="E207" s="99">
        <f>'Приложение 7'!H48</f>
        <v>0</v>
      </c>
      <c r="F207" s="9"/>
      <c r="H207" s="98"/>
      <c r="I207" s="98"/>
    </row>
    <row r="208" spans="1:9" s="8" customFormat="1" ht="14.25" hidden="1">
      <c r="A208" s="178"/>
      <c r="B208" s="148"/>
      <c r="C208" s="97" t="s">
        <v>26</v>
      </c>
      <c r="D208" s="100"/>
      <c r="E208" s="100"/>
      <c r="F208" s="9"/>
      <c r="H208" s="98"/>
      <c r="I208" s="98"/>
    </row>
    <row r="209" spans="1:9" s="8" customFormat="1" ht="14.25" hidden="1">
      <c r="A209" s="178"/>
      <c r="B209" s="148"/>
      <c r="C209" s="97" t="s">
        <v>27</v>
      </c>
      <c r="D209" s="100"/>
      <c r="E209" s="100"/>
      <c r="F209" s="9"/>
      <c r="H209" s="98"/>
      <c r="I209" s="98"/>
    </row>
    <row r="210" spans="2:9" ht="14.25">
      <c r="B210" s="37"/>
      <c r="H210" s="90"/>
      <c r="I210" s="90"/>
    </row>
    <row r="211" spans="2:9" ht="14.25">
      <c r="B211" s="37"/>
      <c r="H211" s="90"/>
      <c r="I211" s="90"/>
    </row>
    <row r="212" spans="2:9" ht="14.25">
      <c r="B212" s="37"/>
      <c r="H212" s="90"/>
      <c r="I212" s="90"/>
    </row>
    <row r="213" spans="2:9" ht="14.25">
      <c r="B213" s="37"/>
      <c r="H213" s="90"/>
      <c r="I213" s="90"/>
    </row>
    <row r="214" spans="2:9" ht="14.25">
      <c r="B214" s="37"/>
      <c r="H214" s="90"/>
      <c r="I214" s="90"/>
    </row>
    <row r="215" spans="2:9" ht="14.25">
      <c r="B215" s="37"/>
      <c r="H215" s="90"/>
      <c r="I215" s="90"/>
    </row>
    <row r="216" spans="2:9" ht="14.25">
      <c r="B216" s="37"/>
      <c r="H216" s="90"/>
      <c r="I216" s="90"/>
    </row>
    <row r="217" spans="2:9" ht="14.25">
      <c r="B217" s="37"/>
      <c r="H217" s="90"/>
      <c r="I217" s="90"/>
    </row>
    <row r="218" spans="2:9" ht="14.25">
      <c r="B218" s="37"/>
      <c r="H218" s="90"/>
      <c r="I218" s="90"/>
    </row>
    <row r="219" spans="2:9" ht="14.25">
      <c r="B219" s="37"/>
      <c r="H219" s="90"/>
      <c r="I219" s="90"/>
    </row>
    <row r="220" spans="2:9" ht="14.25">
      <c r="B220" s="37"/>
      <c r="H220" s="90"/>
      <c r="I220" s="90"/>
    </row>
    <row r="221" spans="2:9" ht="14.25">
      <c r="B221" s="37"/>
      <c r="H221" s="90"/>
      <c r="I221" s="90"/>
    </row>
    <row r="222" spans="2:9" ht="14.25">
      <c r="B222" s="37"/>
      <c r="H222" s="90"/>
      <c r="I222" s="90"/>
    </row>
    <row r="223" spans="2:9" ht="14.25">
      <c r="B223" s="37"/>
      <c r="H223" s="90"/>
      <c r="I223" s="90"/>
    </row>
    <row r="224" spans="2:9" ht="14.25">
      <c r="B224" s="37"/>
      <c r="H224" s="90"/>
      <c r="I224" s="90"/>
    </row>
    <row r="225" spans="2:9" ht="14.25">
      <c r="B225" s="37"/>
      <c r="H225" s="90"/>
      <c r="I225" s="90"/>
    </row>
    <row r="226" spans="2:9" ht="14.25">
      <c r="B226" s="37"/>
      <c r="H226" s="90"/>
      <c r="I226" s="90"/>
    </row>
    <row r="227" spans="2:9" ht="14.25">
      <c r="B227" s="37"/>
      <c r="H227" s="90"/>
      <c r="I227" s="90"/>
    </row>
    <row r="228" spans="2:9" ht="14.25">
      <c r="B228" s="37"/>
      <c r="H228" s="90"/>
      <c r="I228" s="90"/>
    </row>
    <row r="229" spans="2:9" ht="14.25">
      <c r="B229" s="37"/>
      <c r="H229" s="90"/>
      <c r="I229" s="90"/>
    </row>
    <row r="230" spans="2:9" ht="14.25">
      <c r="B230" s="37"/>
      <c r="H230" s="90"/>
      <c r="I230" s="90"/>
    </row>
    <row r="231" spans="2:9" ht="14.25">
      <c r="B231" s="37"/>
      <c r="H231" s="90"/>
      <c r="I231" s="90"/>
    </row>
    <row r="232" spans="2:9" ht="14.25">
      <c r="B232" s="37"/>
      <c r="H232" s="90"/>
      <c r="I232" s="90"/>
    </row>
    <row r="233" spans="2:9" ht="14.25">
      <c r="B233" s="37"/>
      <c r="H233" s="90"/>
      <c r="I233" s="90"/>
    </row>
    <row r="234" spans="2:9" ht="14.25">
      <c r="B234" s="37"/>
      <c r="H234" s="90"/>
      <c r="I234" s="90"/>
    </row>
    <row r="235" spans="2:9" ht="14.25">
      <c r="B235" s="37"/>
      <c r="H235" s="90"/>
      <c r="I235" s="90"/>
    </row>
    <row r="236" ht="14.25">
      <c r="B236" s="37"/>
    </row>
    <row r="237" ht="14.25">
      <c r="B237" s="37"/>
    </row>
    <row r="238" ht="14.25">
      <c r="B238" s="37"/>
    </row>
    <row r="239" ht="14.25">
      <c r="B239" s="37"/>
    </row>
    <row r="240" ht="14.25">
      <c r="B240" s="37"/>
    </row>
    <row r="241" ht="14.25">
      <c r="B241" s="37"/>
    </row>
    <row r="242" ht="14.25">
      <c r="B242" s="37"/>
    </row>
    <row r="243" ht="14.25">
      <c r="B243" s="37"/>
    </row>
    <row r="244" ht="14.25">
      <c r="B244" s="37"/>
    </row>
    <row r="245" ht="14.25">
      <c r="B245" s="37"/>
    </row>
    <row r="246" ht="14.25">
      <c r="B246" s="37"/>
    </row>
    <row r="247" ht="14.25">
      <c r="B247" s="37"/>
    </row>
    <row r="248" ht="14.25">
      <c r="B248" s="37"/>
    </row>
    <row r="249" ht="14.25">
      <c r="B249" s="37"/>
    </row>
    <row r="250" ht="14.25">
      <c r="B250" s="37"/>
    </row>
    <row r="251" ht="14.25">
      <c r="B251" s="37"/>
    </row>
    <row r="252" ht="14.25">
      <c r="B252" s="37"/>
    </row>
    <row r="253" ht="14.25">
      <c r="B253" s="37"/>
    </row>
    <row r="254" ht="14.25">
      <c r="B254" s="37"/>
    </row>
  </sheetData>
  <sheetProtection/>
  <autoFilter ref="C1:C254"/>
  <mergeCells count="74">
    <mergeCell ref="B24:B29"/>
    <mergeCell ref="A24:A29"/>
    <mergeCell ref="B126:B131"/>
    <mergeCell ref="A126:A131"/>
    <mergeCell ref="B138:B143"/>
    <mergeCell ref="A192:A197"/>
    <mergeCell ref="B192:B197"/>
    <mergeCell ref="A180:A185"/>
    <mergeCell ref="A186:A191"/>
    <mergeCell ref="A162:A167"/>
    <mergeCell ref="B162:B167"/>
    <mergeCell ref="B156:B161"/>
    <mergeCell ref="A90:A95"/>
    <mergeCell ref="B204:B209"/>
    <mergeCell ref="A204:A209"/>
    <mergeCell ref="B102:B107"/>
    <mergeCell ref="A102:A107"/>
    <mergeCell ref="B174:B179"/>
    <mergeCell ref="A174:A179"/>
    <mergeCell ref="B198:B203"/>
    <mergeCell ref="A198:A203"/>
    <mergeCell ref="B144:B149"/>
    <mergeCell ref="A78:A83"/>
    <mergeCell ref="B186:B191"/>
    <mergeCell ref="B180:B185"/>
    <mergeCell ref="A96:A101"/>
    <mergeCell ref="B96:B101"/>
    <mergeCell ref="B168:B173"/>
    <mergeCell ref="A168:A173"/>
    <mergeCell ref="B90:B95"/>
    <mergeCell ref="B84:B89"/>
    <mergeCell ref="A84:A89"/>
    <mergeCell ref="A72:A77"/>
    <mergeCell ref="A138:A143"/>
    <mergeCell ref="A144:A149"/>
    <mergeCell ref="A150:A155"/>
    <mergeCell ref="B108:B113"/>
    <mergeCell ref="A108:A113"/>
    <mergeCell ref="A156:A161"/>
    <mergeCell ref="B72:B77"/>
    <mergeCell ref="B150:B155"/>
    <mergeCell ref="B78:B83"/>
    <mergeCell ref="A132:A137"/>
    <mergeCell ref="B132:B137"/>
    <mergeCell ref="B114:B119"/>
    <mergeCell ref="A114:A119"/>
    <mergeCell ref="B120:B125"/>
    <mergeCell ref="A120:A125"/>
    <mergeCell ref="A12:A17"/>
    <mergeCell ref="A18:A23"/>
    <mergeCell ref="B12:B17"/>
    <mergeCell ref="B18:B23"/>
    <mergeCell ref="B36:B41"/>
    <mergeCell ref="B42:B47"/>
    <mergeCell ref="A36:A41"/>
    <mergeCell ref="A42:A47"/>
    <mergeCell ref="B30:B35"/>
    <mergeCell ref="A30:A35"/>
    <mergeCell ref="C3:C4"/>
    <mergeCell ref="D3:E3"/>
    <mergeCell ref="A1:E1"/>
    <mergeCell ref="A2:E2"/>
    <mergeCell ref="B6:B11"/>
    <mergeCell ref="A3:A4"/>
    <mergeCell ref="B3:B4"/>
    <mergeCell ref="A6:A11"/>
    <mergeCell ref="B60:B65"/>
    <mergeCell ref="B66:B71"/>
    <mergeCell ref="A48:A53"/>
    <mergeCell ref="A54:A59"/>
    <mergeCell ref="A60:A65"/>
    <mergeCell ref="A66:A71"/>
    <mergeCell ref="B48:B53"/>
    <mergeCell ref="B54:B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3.28125" style="115" bestFit="1" customWidth="1"/>
    <col min="2" max="2" width="43.57421875" style="115" customWidth="1"/>
    <col min="3" max="3" width="13.00390625" style="115" customWidth="1"/>
    <col min="4" max="4" width="10.421875" style="115" customWidth="1"/>
    <col min="5" max="5" width="22.7109375" style="115" customWidth="1"/>
    <col min="6" max="7" width="11.421875" style="115" customWidth="1"/>
    <col min="8" max="8" width="21.140625" style="115" customWidth="1"/>
    <col min="9" max="16384" width="8.8515625" style="115" customWidth="1"/>
  </cols>
  <sheetData>
    <row r="1" spans="1:8" ht="12.75">
      <c r="A1" s="182" t="s">
        <v>144</v>
      </c>
      <c r="B1" s="183"/>
      <c r="C1" s="183"/>
      <c r="D1" s="183"/>
      <c r="E1" s="183"/>
      <c r="F1" s="183"/>
      <c r="G1" s="183"/>
      <c r="H1" s="183"/>
    </row>
    <row r="2" spans="1:8" ht="24.75" customHeight="1">
      <c r="A2" s="184" t="s">
        <v>154</v>
      </c>
      <c r="B2" s="185"/>
      <c r="C2" s="185"/>
      <c r="D2" s="185"/>
      <c r="E2" s="185"/>
      <c r="F2" s="185"/>
      <c r="G2" s="185"/>
      <c r="H2" s="185"/>
    </row>
    <row r="3" spans="1:8" ht="15">
      <c r="A3" s="186" t="s">
        <v>145</v>
      </c>
      <c r="B3" s="187"/>
      <c r="C3" s="187"/>
      <c r="D3" s="187"/>
      <c r="E3" s="187"/>
      <c r="F3" s="187"/>
      <c r="G3" s="187"/>
      <c r="H3" s="187"/>
    </row>
    <row r="4" spans="1:8" ht="12.75">
      <c r="A4" s="181" t="s">
        <v>19</v>
      </c>
      <c r="B4" s="181" t="s">
        <v>146</v>
      </c>
      <c r="C4" s="181" t="s">
        <v>2</v>
      </c>
      <c r="D4" s="181" t="s">
        <v>147</v>
      </c>
      <c r="E4" s="181" t="s">
        <v>148</v>
      </c>
      <c r="F4" s="181"/>
      <c r="G4" s="181"/>
      <c r="H4" s="181" t="s">
        <v>149</v>
      </c>
    </row>
    <row r="5" spans="1:8" ht="27" customHeight="1">
      <c r="A5" s="181"/>
      <c r="B5" s="181"/>
      <c r="C5" s="181"/>
      <c r="D5" s="181"/>
      <c r="E5" s="181" t="s">
        <v>150</v>
      </c>
      <c r="F5" s="181" t="s">
        <v>166</v>
      </c>
      <c r="G5" s="181"/>
      <c r="H5" s="181"/>
    </row>
    <row r="6" spans="1:8" ht="27" customHeight="1">
      <c r="A6" s="181"/>
      <c r="B6" s="181"/>
      <c r="C6" s="181"/>
      <c r="D6" s="181"/>
      <c r="E6" s="181"/>
      <c r="F6" s="116" t="s">
        <v>151</v>
      </c>
      <c r="G6" s="123" t="s">
        <v>129</v>
      </c>
      <c r="H6" s="188"/>
    </row>
    <row r="7" spans="1:8" s="121" customFormat="1" ht="66">
      <c r="A7" s="117">
        <v>1</v>
      </c>
      <c r="B7" s="118" t="s">
        <v>155</v>
      </c>
      <c r="C7" s="119" t="s">
        <v>10</v>
      </c>
      <c r="D7" s="120" t="s">
        <v>152</v>
      </c>
      <c r="E7" s="124">
        <v>93</v>
      </c>
      <c r="F7" s="122">
        <v>93.5</v>
      </c>
      <c r="G7" s="124">
        <v>93.5</v>
      </c>
      <c r="H7" s="125" t="s">
        <v>163</v>
      </c>
    </row>
    <row r="8" spans="1:8" s="121" customFormat="1" ht="39">
      <c r="A8" s="117">
        <v>2</v>
      </c>
      <c r="B8" s="118" t="s">
        <v>156</v>
      </c>
      <c r="C8" s="119" t="s">
        <v>10</v>
      </c>
      <c r="D8" s="120" t="s">
        <v>153</v>
      </c>
      <c r="E8" s="124">
        <v>40</v>
      </c>
      <c r="F8" s="122">
        <v>37</v>
      </c>
      <c r="G8" s="124">
        <v>37</v>
      </c>
      <c r="H8" s="125" t="s">
        <v>164</v>
      </c>
    </row>
    <row r="9" spans="1:8" s="121" customFormat="1" ht="26.25">
      <c r="A9" s="117">
        <v>3</v>
      </c>
      <c r="B9" s="118" t="s">
        <v>157</v>
      </c>
      <c r="C9" s="119" t="s">
        <v>10</v>
      </c>
      <c r="D9" s="120" t="s">
        <v>159</v>
      </c>
      <c r="E9" s="124">
        <v>1546.9</v>
      </c>
      <c r="F9" s="122">
        <v>1111.7</v>
      </c>
      <c r="G9" s="124">
        <v>1541.9</v>
      </c>
      <c r="H9" s="125" t="s">
        <v>192</v>
      </c>
    </row>
    <row r="10" spans="1:8" s="121" customFormat="1" ht="39">
      <c r="A10" s="117">
        <v>4</v>
      </c>
      <c r="B10" s="118" t="s">
        <v>160</v>
      </c>
      <c r="C10" s="118" t="s">
        <v>10</v>
      </c>
      <c r="D10" s="117" t="s">
        <v>161</v>
      </c>
      <c r="E10" s="124">
        <v>23.1</v>
      </c>
      <c r="F10" s="122">
        <v>30</v>
      </c>
      <c r="G10" s="124">
        <v>32</v>
      </c>
      <c r="H10" s="125" t="s">
        <v>193</v>
      </c>
    </row>
    <row r="11" spans="1:8" s="121" customFormat="1" ht="39">
      <c r="A11" s="117">
        <v>5</v>
      </c>
      <c r="B11" s="118" t="s">
        <v>158</v>
      </c>
      <c r="C11" s="118" t="s">
        <v>10</v>
      </c>
      <c r="D11" s="117" t="s">
        <v>162</v>
      </c>
      <c r="E11" s="124">
        <v>0</v>
      </c>
      <c r="F11" s="122">
        <v>0</v>
      </c>
      <c r="G11" s="124">
        <v>0</v>
      </c>
      <c r="H11" s="125" t="s">
        <v>164</v>
      </c>
    </row>
    <row r="12" s="121" customFormat="1" ht="12.75"/>
    <row r="13" s="121" customFormat="1" ht="12.75"/>
    <row r="14" s="121" customFormat="1" ht="12.75"/>
    <row r="15" s="121" customFormat="1" ht="12.75"/>
    <row r="16" s="121" customFormat="1" ht="12.75"/>
    <row r="17" s="121" customFormat="1" ht="12.75"/>
    <row r="18" s="121" customFormat="1" ht="12.75"/>
    <row r="19" s="121" customFormat="1" ht="12.75"/>
    <row r="20" s="121" customFormat="1" ht="12.75"/>
    <row r="21" s="121" customFormat="1" ht="12.75"/>
    <row r="22" s="121" customFormat="1" ht="12.75"/>
    <row r="23" s="121" customFormat="1" ht="12.75"/>
    <row r="24" s="121" customFormat="1" ht="12.75"/>
    <row r="25" s="121" customFormat="1" ht="12.75"/>
    <row r="26" s="121" customFormat="1" ht="12.75"/>
    <row r="27" s="121" customFormat="1" ht="12.75"/>
    <row r="28" s="121" customFormat="1" ht="12.75"/>
    <row r="29" s="121" customFormat="1" ht="12.75"/>
    <row r="30" s="121" customFormat="1" ht="12.75"/>
    <row r="31" s="121" customFormat="1" ht="12.75"/>
    <row r="32" s="121" customFormat="1" ht="12.75"/>
    <row r="33" s="121" customFormat="1" ht="12.75"/>
    <row r="34" s="121" customFormat="1" ht="12.75"/>
    <row r="35" s="121" customFormat="1" ht="12.75"/>
    <row r="36" s="121" customFormat="1" ht="12.75"/>
    <row r="37" s="121" customFormat="1" ht="12.75"/>
    <row r="38" s="121" customFormat="1" ht="12.75"/>
    <row r="39" s="121" customFormat="1" ht="12.75"/>
    <row r="40" s="121" customFormat="1" ht="12.75"/>
    <row r="41" s="121" customFormat="1" ht="12.75"/>
    <row r="42" s="121" customFormat="1" ht="12.75"/>
    <row r="43" s="121" customFormat="1" ht="12.75"/>
    <row r="44" s="121" customFormat="1" ht="12.75"/>
    <row r="45" s="121" customFormat="1" ht="12.75"/>
    <row r="46" s="121" customFormat="1" ht="12.75"/>
    <row r="47" s="121" customFormat="1" ht="12.75"/>
    <row r="48" s="121" customFormat="1" ht="12.75"/>
    <row r="49" s="121" customFormat="1" ht="12.75"/>
    <row r="50" s="121" customFormat="1" ht="12.75"/>
    <row r="51" s="121" customFormat="1" ht="12.75"/>
    <row r="52" s="121" customFormat="1" ht="12.75"/>
    <row r="53" s="121" customFormat="1" ht="12.75"/>
    <row r="54" s="121" customFormat="1" ht="12.75"/>
    <row r="55" s="121" customFormat="1" ht="12.75"/>
    <row r="56" s="121" customFormat="1" ht="12.75"/>
    <row r="57" s="121" customFormat="1" ht="12.75"/>
    <row r="58" s="121" customFormat="1" ht="12.75"/>
    <row r="59" s="121" customFormat="1" ht="12.75"/>
    <row r="60" s="121" customFormat="1" ht="12.75"/>
    <row r="61" s="121" customFormat="1" ht="12.75"/>
    <row r="62" s="121" customFormat="1" ht="12.75"/>
    <row r="63" s="121" customFormat="1" ht="12.75"/>
    <row r="64" s="121" customFormat="1" ht="12.75"/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="121" customFormat="1" ht="12.75"/>
    <row r="129" s="121" customFormat="1" ht="12.75"/>
    <row r="130" s="121" customFormat="1" ht="12.75"/>
    <row r="131" s="121" customFormat="1" ht="12.75"/>
    <row r="132" s="121" customFormat="1" ht="12.75"/>
  </sheetData>
  <sheetProtection/>
  <mergeCells count="11">
    <mergeCell ref="E5:E6"/>
    <mergeCell ref="F5:G5"/>
    <mergeCell ref="A1:H1"/>
    <mergeCell ref="A2:H2"/>
    <mergeCell ref="A3:H3"/>
    <mergeCell ref="A4:A6"/>
    <mergeCell ref="B4:B6"/>
    <mergeCell ref="C4:C6"/>
    <mergeCell ref="D4:D6"/>
    <mergeCell ref="E4:G4"/>
    <mergeCell ref="H4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2024-01-15T11:13:13Z</cp:lastPrinted>
  <dcterms:created xsi:type="dcterms:W3CDTF">2013-10-22T11:46:47Z</dcterms:created>
  <dcterms:modified xsi:type="dcterms:W3CDTF">2024-03-20T11:26:58Z</dcterms:modified>
  <cp:category/>
  <cp:version/>
  <cp:contentType/>
  <cp:contentStatus/>
</cp:coreProperties>
</file>