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2" activeTab="0"/>
  </bookViews>
  <sheets>
    <sheet name="Приложение 7" sheetId="1" r:id="rId1"/>
    <sheet name="Приложение 8" sheetId="2" r:id="rId2"/>
    <sheet name="Приложение 9" sheetId="3" r:id="rId3"/>
  </sheets>
  <definedNames>
    <definedName name="_xlnm._FilterDatabase" localSheetId="2" hidden="1">'Приложение 9'!$C$1:$C$218</definedName>
  </definedNames>
  <calcPr fullCalcOnLoad="1"/>
</workbook>
</file>

<file path=xl/sharedStrings.xml><?xml version="1.0" encoding="utf-8"?>
<sst xmlns="http://schemas.openxmlformats.org/spreadsheetml/2006/main" count="659" uniqueCount="151">
  <si>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</si>
  <si>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</si>
  <si>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</si>
  <si>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</si>
  <si>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</si>
  <si>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</si>
  <si>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</si>
  <si>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</si>
  <si>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% исполнения</t>
  </si>
  <si>
    <t xml:space="preserve">Отчет о финансовом обеспечении   муниципальной программы </t>
  </si>
  <si>
    <t>администрация района</t>
  </si>
  <si>
    <t xml:space="preserve"> администрация района</t>
  </si>
  <si>
    <t xml:space="preserve"> годовой план</t>
  </si>
  <si>
    <t>Основное мероприятие 2 подпрограммы 3 
Уплата взносов на капитальный ремонт муниципального жилого фонда</t>
  </si>
  <si>
    <t>Основное мероприятие 5 подпрограммы 3
Рекультивация земель полигона ТБО</t>
  </si>
  <si>
    <t>Основное мероприятие 3 подпрограммы 4
Технический контроль качества, экспертиза качества, осуществляемые в дорожной деятельности</t>
  </si>
  <si>
    <t>Основное мероприятие 4 подпрограммы 4
Комплекс работ по содержанию автомобильных дорог</t>
  </si>
  <si>
    <t>Основное мероприятие 1 подпрограммы 4
Ремонт автомобильных дорог</t>
  </si>
  <si>
    <t>Основное мероприятие 1 подпрограммы 1 
Финансирование кадастровых работ по формированию земельных участков</t>
  </si>
  <si>
    <t>Начальник отдела реформирования ЖКХ администрации Грязинского муниципального района</t>
  </si>
  <si>
    <t>Источники ресурсного обеспечения</t>
  </si>
  <si>
    <t>№ 
п/п</t>
  </si>
  <si>
    <t>Расходы (тыс.руб.)</t>
  </si>
  <si>
    <t>План отчетного периода</t>
  </si>
  <si>
    <t>Всего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</si>
  <si>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</si>
  <si>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</si>
  <si>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</si>
  <si>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</si>
  <si>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</si>
  <si>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>Федеральный бюджет</t>
  </si>
  <si>
    <t>Областной бюджет</t>
  </si>
  <si>
    <t>Программа "Обеспечение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2014-2024 годы"</t>
  </si>
  <si>
    <t>Подпрограмма 2 "Энергосбережение и повышение энергетической эффективности администрации Грязинского муниципального района на 2014 – 2024 годы"</t>
  </si>
  <si>
    <t xml:space="preserve">Отчет о финансовом обеспечении муниципальной программы </t>
  </si>
  <si>
    <t>Основное мероприятие 1 подпрограммы 3 
Финансирование целенаправленной деятельности в строительстве, реконструкции и ремонте объектов социальной сферы района и кадастровые работы по формированию земельных участков</t>
  </si>
  <si>
    <t>И.В. Желтухина</t>
  </si>
  <si>
    <t xml:space="preserve">Причины низкого освоения средств районного бюджета*  </t>
  </si>
  <si>
    <t>×</t>
  </si>
  <si>
    <t>06 0 00 00000</t>
  </si>
  <si>
    <t>Подпрограмма 1 
"О бесплатном предоставлении земельных участков, находящихся в государственной или муниципальной собственности, гражданам, имеющим трех и более детей на 2014-2024 годы"</t>
  </si>
  <si>
    <t>06 1 00 00000</t>
  </si>
  <si>
    <t>06 1 01 00000</t>
  </si>
  <si>
    <t>06 2 00 00000</t>
  </si>
  <si>
    <t>Основное мероприятие 1 подпрограммы 2 
Модернизация системы теплоснабжения котельных с применением энергосберегающих технологий и оборудования, АСУ, диспетчеризации</t>
  </si>
  <si>
    <t>06 2 01 00000</t>
  </si>
  <si>
    <t>Подпрограмма 3 
"Строительство, приобретение, реконструкция и ремонт муниципального имущества Грязинского муниципального района на 2014 – 2024 годы"</t>
  </si>
  <si>
    <t>06 3 00 00000</t>
  </si>
  <si>
    <t>06 3 01 00000</t>
  </si>
  <si>
    <t>06 3 02 00000</t>
  </si>
  <si>
    <t>Основное мероприятие 3 подпрограммы 3
Приобретение движимого и недвижимого муниципального имущества</t>
  </si>
  <si>
    <t>06 3 03 00000</t>
  </si>
  <si>
    <t>Основное мероприятие 4 
подпрограммы 3 
Разработка и изменение схемы территориального планирования Грязинского муниципального района</t>
  </si>
  <si>
    <t>06 3 04 00000</t>
  </si>
  <si>
    <t>06 3 05 00000</t>
  </si>
  <si>
    <t>Основное мероприятие 6 подпрограммы 3
Создание мест (площадок) накопления твердых коммунальных отходов на территории Грязинского муниципального района</t>
  </si>
  <si>
    <t>06 3 06 00000</t>
  </si>
  <si>
    <t>Основное мероприятие 7
подпрограммы 3
Проведение оценки технического состояния, обследование, экспертиза в отношении жилищного фонда, рночная оценка</t>
  </si>
  <si>
    <t>06 3 07 00000</t>
  </si>
  <si>
    <t>Основное мероприятие 8
подпрограммы 3
Переселение граждан из аварийного жилищного фонда</t>
  </si>
  <si>
    <t>06 3 08 00000</t>
  </si>
  <si>
    <t>Основное мероприятие 9 подпрограммы 3 
Разработка проектов по рекультивации земель (разработка проектно-сметной документации и прохождение ее государственной экологической экспертизы в соответствии с требованиями действующего законодательства Российской Федерации), на рекультивацию земель, находящихся в муниципальной собственности, нарушенных при складировании и захоронении отходов производства и потребления</t>
  </si>
  <si>
    <t>06 3 09 00000</t>
  </si>
  <si>
    <t>Подпрограмма 4 
"Дорожная деятельность в отношении автомобильных дорог местного значения в границах населенных пунктов сельских поселений и вне границ населенных пунктов в границах Грязинского муниципального района на 2014-2024 годы»</t>
  </si>
  <si>
    <t>06 4 00 00000</t>
  </si>
  <si>
    <t>06 4 01 00000</t>
  </si>
  <si>
    <t>Основное мероприятие 2 подпрограммы 4
Капитальный ремонт и ремонт дворовых территорий многоквартирных домов, проездов к дворовым территориям многоквартирных домов</t>
  </si>
  <si>
    <t>06 4 02 00000</t>
  </si>
  <si>
    <t>06 4 03 00000</t>
  </si>
  <si>
    <t>06 4 04 00000</t>
  </si>
  <si>
    <t>Основное мероприятие 5 подпрограммы 4 
Оформление прав собственности на автомобильные дороги</t>
  </si>
  <si>
    <t>0640599999</t>
  </si>
  <si>
    <t>Основное мероприятие 5 подпрограммы 4
Оформление прав собственности на автомобильные дороги</t>
  </si>
  <si>
    <t>06 4 05 00000</t>
  </si>
  <si>
    <t>Основное мероприятие 6 подпрограммы 4
Разработка комплексной схемы организации дорожного движения</t>
  </si>
  <si>
    <t>06 4 06 00000</t>
  </si>
  <si>
    <t>Подпрограмма 5 
"Организация в границах сельских поселений электро-, тепло-, газо-и водоснабжения населения, водоотведения, снабжения населения топливом в границах Грязинского муниципального района на 2015-2024 годы»</t>
  </si>
  <si>
    <t>06 5 00 00000</t>
  </si>
  <si>
    <t>06 5 01 00000</t>
  </si>
  <si>
    <t>Основное мероприятие 2 подпрограммы 5
Составление схем инженерной инфраструктуры</t>
  </si>
  <si>
    <t>06 5 02 00000</t>
  </si>
  <si>
    <t>Основное мероприятие 3 подпрограммы 5
Оформление прав собственности на инженерные сети</t>
  </si>
  <si>
    <t>06 5 03 00000</t>
  </si>
  <si>
    <t>Основное мороприятие 4 подпрограммы 5
Развитие газификации в сельской местности</t>
  </si>
  <si>
    <t>06 5 04 00000</t>
  </si>
  <si>
    <t>Основное мероприятие 7
подпрограммы 3
Проведение оценки технического состояния, обследование, экспертиза в отношении жилищного фонда, рыночная оценка</t>
  </si>
  <si>
    <t>Основное мероприятие 1 подпрограммы 5 
Содержание и ремонт коммунальной и инженерной инфраструктуры</t>
  </si>
  <si>
    <t>1.1.</t>
  </si>
  <si>
    <t>1.1.1.</t>
  </si>
  <si>
    <t>1.2.</t>
  </si>
  <si>
    <t>1.2.1</t>
  </si>
  <si>
    <t>1.3.</t>
  </si>
  <si>
    <t>1.3.1.</t>
  </si>
  <si>
    <t>1.3.2.</t>
  </si>
  <si>
    <t>1.3.3.</t>
  </si>
  <si>
    <t>1.3.4.</t>
  </si>
  <si>
    <t>1.3.5</t>
  </si>
  <si>
    <t>1.3.6</t>
  </si>
  <si>
    <t>1.3.7</t>
  </si>
  <si>
    <t>1.3.8</t>
  </si>
  <si>
    <t>1.3.9</t>
  </si>
  <si>
    <t>1.4.</t>
  </si>
  <si>
    <t>1.4.1</t>
  </si>
  <si>
    <t>1.4.2</t>
  </si>
  <si>
    <t>1.4.3</t>
  </si>
  <si>
    <t>1.4.4</t>
  </si>
  <si>
    <t>1.4.5</t>
  </si>
  <si>
    <t>1.4.6</t>
  </si>
  <si>
    <t>1.4.7</t>
  </si>
  <si>
    <t>1.5.</t>
  </si>
  <si>
    <t>1.5.1.</t>
  </si>
  <si>
    <t>1.5.2.</t>
  </si>
  <si>
    <t>1.5.3.</t>
  </si>
  <si>
    <t>1.5.4.</t>
  </si>
  <si>
    <t>1.2.1.</t>
  </si>
  <si>
    <t>1.3.5.</t>
  </si>
  <si>
    <t>1.3.6.</t>
  </si>
  <si>
    <t>1.3.7.</t>
  </si>
  <si>
    <t>1.3.8.</t>
  </si>
  <si>
    <t>1.3.9.</t>
  </si>
  <si>
    <t>1.4.1.</t>
  </si>
  <si>
    <t>1.4.2.</t>
  </si>
  <si>
    <t>1.4.3.</t>
  </si>
  <si>
    <t>1.4.4.</t>
  </si>
  <si>
    <t>1.4.5.</t>
  </si>
  <si>
    <t>1.4.6.</t>
  </si>
  <si>
    <t>0409</t>
  </si>
  <si>
    <t>0605</t>
  </si>
  <si>
    <t>1.3.10</t>
  </si>
  <si>
    <t>Региональный проект "Современная школа"</t>
  </si>
  <si>
    <t>0702</t>
  </si>
  <si>
    <t>0501</t>
  </si>
  <si>
    <t>0113
1202</t>
  </si>
  <si>
    <t>0104</t>
  </si>
  <si>
    <t>0412</t>
  </si>
  <si>
    <t>1.3.10.</t>
  </si>
  <si>
    <t>06 3 E1 00000</t>
  </si>
  <si>
    <t>Расходы за 2021 год, (тыс.руб.)</t>
  </si>
  <si>
    <t>Расходы отчетного периода, (тыс.руб.)</t>
  </si>
  <si>
    <t>* Указывается  причина  низкого освоения  средств  районного бюджета  при кассовых расходах менее 45% - по итогам 1 полугодия</t>
  </si>
  <si>
    <t>"Обеспечение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2014 - 2024 годы" за счет средств местного бюджета за 1 полугодие 2021г.</t>
  </si>
  <si>
    <t>«Обеспечение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2014-2020гг.» за счет средств  иных источников за 1 полугодие 2021 года</t>
  </si>
  <si>
    <t>факт 1 полугодия</t>
  </si>
  <si>
    <t>«Обеспечение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2014-2020гг.» за счет средств всех источников за 1 полугодие 2021 года</t>
  </si>
  <si>
    <t>Фактически за 1 полугодие</t>
  </si>
  <si>
    <t>Работы по кадастровому учету земельных участков запланированы во 2 полугодии 2021 г.</t>
  </si>
  <si>
    <t xml:space="preserve">Аукцион на рекультивацию несанкционированных свалок будет завершен в июле 2021 г. </t>
  </si>
  <si>
    <t>Заключение соглашения на предоставление субсидии на ремонт здания запланировано в июле 2021 г.</t>
  </si>
  <si>
    <t>Оплата работ по строительству школы производится в соответствии с календарным графиком выполнения работ</t>
  </si>
  <si>
    <t>Расходы по экспертизе ремонта дорог будут оплачены по факту выполнения во 2 полугодии 2021 г.</t>
  </si>
  <si>
    <t>Расходы по ремонту дорог будут оплачены по факту выполнения во 2 полугодии 2021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</si>
</sst>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0.0%"/>
    <numFmt numFmtId="181" formatCode="_-* #,##0.0_р_._-;\-* #,##0.0_р_._-;_-* &quot;-&quot;??_р_._-;_-@_-"/>
    <numFmt numFmtId="182" formatCode="_-* #,##0.0\ _₽_-;\-* #,##0.0\ _₽_-;_-* &quot;-&quot;?\ _₽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name val="Times New Roman"/>
      <family val="1"/>
    </font>
    <font>
      <sz val="12.5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10.5"/>
      <color indexed="8"/>
      <name val="Times New Roman"/>
      <family val="1"/>
    </font>
    <font>
      <u val="single"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10.5"/>
      <color theme="1"/>
      <name val="Times New Roman"/>
      <family val="1"/>
    </font>
    <font>
      <u val="single"/>
      <sz val="11"/>
      <color theme="1"/>
      <name val="Calibri"/>
      <family val="2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49" fontId="5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16" fontId="5" fillId="0" borderId="10" xfId="0" applyNumberFormat="1" applyFont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0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62" fillId="0" borderId="0" xfId="0" applyFont="1" applyBorder="1" applyAlignment="1">
      <alignment/>
    </xf>
    <xf numFmtId="0" fontId="64" fillId="0" borderId="10" xfId="0" applyFont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65" fillId="0" borderId="10" xfId="0" applyFont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181" fontId="47" fillId="0" borderId="10" xfId="58" applyNumberFormat="1" applyFont="1" applyBorder="1" applyAlignment="1">
      <alignment/>
    </xf>
    <xf numFmtId="181" fontId="66" fillId="0" borderId="10" xfId="58" applyNumberFormat="1" applyFont="1" applyBorder="1" applyAlignment="1">
      <alignment/>
    </xf>
    <xf numFmtId="181" fontId="6" fillId="0" borderId="10" xfId="58" applyNumberFormat="1" applyFont="1" applyBorder="1" applyAlignment="1">
      <alignment horizontal="center" vertical="center" wrapText="1"/>
    </xf>
    <xf numFmtId="181" fontId="7" fillId="0" borderId="10" xfId="58" applyNumberFormat="1" applyFont="1" applyBorder="1" applyAlignment="1">
      <alignment horizontal="center" vertical="center" wrapText="1"/>
    </xf>
    <xf numFmtId="181" fontId="8" fillId="0" borderId="10" xfId="58" applyNumberFormat="1" applyFont="1" applyBorder="1" applyAlignment="1">
      <alignment horizontal="center" vertical="center" wrapText="1"/>
    </xf>
    <xf numFmtId="181" fontId="59" fillId="0" borderId="10" xfId="58" applyNumberFormat="1" applyFont="1" applyBorder="1" applyAlignment="1">
      <alignment horizontal="center" vertical="center"/>
    </xf>
    <xf numFmtId="181" fontId="11" fillId="0" borderId="10" xfId="58" applyNumberFormat="1" applyFont="1" applyBorder="1" applyAlignment="1">
      <alignment horizontal="center" vertical="center" wrapText="1"/>
    </xf>
    <xf numFmtId="181" fontId="47" fillId="0" borderId="10" xfId="58" applyNumberFormat="1" applyFont="1" applyBorder="1" applyAlignment="1">
      <alignment vertical="center"/>
    </xf>
    <xf numFmtId="9" fontId="47" fillId="0" borderId="10" xfId="55" applyFont="1" applyBorder="1" applyAlignment="1">
      <alignment vertical="center"/>
    </xf>
    <xf numFmtId="181" fontId="66" fillId="0" borderId="10" xfId="58" applyNumberFormat="1" applyFont="1" applyBorder="1" applyAlignment="1">
      <alignment vertical="center"/>
    </xf>
    <xf numFmtId="9" fontId="66" fillId="0" borderId="10" xfId="55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9" fontId="6" fillId="0" borderId="10" xfId="55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2" fontId="47" fillId="0" borderId="0" xfId="0" applyNumberFormat="1" applyFont="1" applyAlignment="1">
      <alignment/>
    </xf>
    <xf numFmtId="9" fontId="7" fillId="0" borderId="10" xfId="55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49" fontId="9" fillId="0" borderId="10" xfId="0" applyNumberFormat="1" applyFont="1" applyBorder="1" applyAlignment="1">
      <alignment horizontal="center" vertical="center" wrapText="1"/>
    </xf>
    <xf numFmtId="9" fontId="8" fillId="0" borderId="10" xfId="55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vertical="top" wrapText="1"/>
    </xf>
    <xf numFmtId="181" fontId="59" fillId="0" borderId="10" xfId="58" applyNumberFormat="1" applyFont="1" applyBorder="1" applyAlignment="1">
      <alignment/>
    </xf>
    <xf numFmtId="0" fontId="56" fillId="0" borderId="10" xfId="0" applyFont="1" applyBorder="1" applyAlignment="1">
      <alignment horizontal="left"/>
    </xf>
    <xf numFmtId="0" fontId="67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9" fontId="11" fillId="0" borderId="10" xfId="55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66" fillId="0" borderId="0" xfId="0" applyFont="1" applyAlignment="1">
      <alignment/>
    </xf>
    <xf numFmtId="16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59" fillId="0" borderId="0" xfId="0" applyFont="1" applyBorder="1" applyAlignment="1">
      <alignment horizontal="left" vertical="top"/>
    </xf>
    <xf numFmtId="0" fontId="59" fillId="0" borderId="0" xfId="0" applyFont="1" applyBorder="1" applyAlignment="1">
      <alignment vertical="top"/>
    </xf>
    <xf numFmtId="0" fontId="59" fillId="0" borderId="0" xfId="0" applyFont="1" applyBorder="1" applyAlignment="1">
      <alignment vertical="top" wrapText="1"/>
    </xf>
    <xf numFmtId="0" fontId="59" fillId="0" borderId="10" xfId="0" applyFont="1" applyBorder="1" applyAlignment="1">
      <alignment vertical="center"/>
    </xf>
    <xf numFmtId="181" fontId="56" fillId="0" borderId="10" xfId="58" applyNumberFormat="1" applyFont="1" applyBorder="1" applyAlignment="1">
      <alignment vertical="center"/>
    </xf>
    <xf numFmtId="9" fontId="56" fillId="0" borderId="10" xfId="55" applyFont="1" applyBorder="1" applyAlignment="1">
      <alignment vertical="center"/>
    </xf>
    <xf numFmtId="0" fontId="56" fillId="0" borderId="0" xfId="0" applyFont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81" fontId="56" fillId="0" borderId="10" xfId="58" applyNumberFormat="1" applyFont="1" applyBorder="1" applyAlignment="1">
      <alignment/>
    </xf>
    <xf numFmtId="0" fontId="0" fillId="0" borderId="0" xfId="0" applyBorder="1" applyAlignment="1">
      <alignment/>
    </xf>
    <xf numFmtId="14" fontId="56" fillId="0" borderId="0" xfId="0" applyNumberFormat="1" applyFont="1" applyBorder="1" applyAlignment="1">
      <alignment vertical="top"/>
    </xf>
    <xf numFmtId="0" fontId="56" fillId="0" borderId="0" xfId="0" applyFont="1" applyBorder="1" applyAlignment="1">
      <alignment vertical="top"/>
    </xf>
    <xf numFmtId="0" fontId="66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65" fillId="0" borderId="0" xfId="0" applyFont="1" applyBorder="1" applyAlignment="1">
      <alignment vertical="top"/>
    </xf>
    <xf numFmtId="0" fontId="59" fillId="0" borderId="10" xfId="0" applyFont="1" applyFill="1" applyBorder="1" applyAlignment="1">
      <alignment vertical="center"/>
    </xf>
    <xf numFmtId="0" fontId="56" fillId="0" borderId="0" xfId="0" applyFont="1" applyBorder="1" applyAlignment="1">
      <alignment/>
    </xf>
    <xf numFmtId="171" fontId="59" fillId="0" borderId="10" xfId="58" applyFont="1" applyBorder="1" applyAlignment="1">
      <alignment/>
    </xf>
    <xf numFmtId="0" fontId="59" fillId="0" borderId="10" xfId="0" applyFont="1" applyBorder="1" applyAlignment="1">
      <alignment/>
    </xf>
    <xf numFmtId="181" fontId="59" fillId="0" borderId="10" xfId="58" applyNumberFormat="1" applyFont="1" applyBorder="1" applyAlignment="1">
      <alignment vertical="center"/>
    </xf>
    <xf numFmtId="11" fontId="59" fillId="0" borderId="1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6" fontId="5" fillId="0" borderId="0" xfId="0" applyNumberFormat="1" applyFont="1" applyBorder="1" applyAlignment="1">
      <alignment vertical="top" wrapText="1"/>
    </xf>
    <xf numFmtId="16" fontId="5" fillId="0" borderId="0" xfId="0" applyNumberFormat="1" applyFont="1" applyBorder="1" applyAlignment="1">
      <alignment vertical="top"/>
    </xf>
    <xf numFmtId="0" fontId="56" fillId="0" borderId="0" xfId="0" applyFont="1" applyAlignment="1">
      <alignment vertical="top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16" fontId="2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center" vertical="top"/>
    </xf>
    <xf numFmtId="0" fontId="56" fillId="0" borderId="13" xfId="0" applyFont="1" applyBorder="1" applyAlignment="1">
      <alignment horizontal="center" vertical="top"/>
    </xf>
    <xf numFmtId="0" fontId="56" fillId="0" borderId="14" xfId="0" applyFont="1" applyBorder="1" applyAlignment="1">
      <alignment horizontal="center" vertical="top"/>
    </xf>
    <xf numFmtId="0" fontId="66" fillId="0" borderId="12" xfId="0" applyFont="1" applyBorder="1" applyAlignment="1">
      <alignment horizontal="center" vertical="top"/>
    </xf>
    <xf numFmtId="0" fontId="66" fillId="0" borderId="13" xfId="0" applyFont="1" applyBorder="1" applyAlignment="1">
      <alignment horizontal="center" vertical="top"/>
    </xf>
    <xf numFmtId="0" fontId="66" fillId="0" borderId="14" xfId="0" applyFont="1" applyBorder="1" applyAlignment="1">
      <alignment horizontal="center" vertical="top"/>
    </xf>
    <xf numFmtId="0" fontId="56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66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/>
    </xf>
    <xf numFmtId="0" fontId="59" fillId="0" borderId="12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59" fillId="0" borderId="14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/>
    </xf>
    <xf numFmtId="14" fontId="56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wrapText="1"/>
    </xf>
    <xf numFmtId="16" fontId="5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center" vertical="top"/>
    </xf>
    <xf numFmtId="0" fontId="69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PageLayoutView="0" workbookViewId="0" topLeftCell="A4">
      <selection activeCell="L30" sqref="L30"/>
    </sheetView>
  </sheetViews>
  <sheetFormatPr defaultColWidth="9.140625" defaultRowHeight="15"/>
  <cols>
    <col min="1" max="1" width="7.421875" style="0" customWidth="1"/>
    <col min="2" max="2" width="33.57421875" style="4" customWidth="1"/>
    <col min="3" max="3" width="21.7109375" style="4" customWidth="1"/>
    <col min="5" max="5" width="7.8515625" style="0" customWidth="1"/>
    <col min="6" max="6" width="13.8515625" style="0" customWidth="1"/>
    <col min="7" max="7" width="15.8515625" style="0" customWidth="1"/>
    <col min="8" max="8" width="15.57421875" style="0" customWidth="1"/>
    <col min="9" max="9" width="13.8515625" style="0" customWidth="1"/>
    <col min="10" max="10" width="22.7109375" style="0" customWidth="1"/>
  </cols>
  <sheetData>
    <row r="1" spans="1:10" ht="14.25">
      <c r="A1" s="1"/>
      <c r="B1" s="11"/>
      <c r="C1" s="11"/>
      <c r="D1" s="2"/>
      <c r="E1" s="2"/>
      <c r="F1" s="2"/>
      <c r="G1" s="2"/>
      <c r="H1" s="2"/>
      <c r="I1" s="2"/>
      <c r="J1" s="2"/>
    </row>
    <row r="2" spans="1:10" ht="14.25">
      <c r="A2" s="56"/>
      <c r="B2" s="117" t="s">
        <v>9</v>
      </c>
      <c r="C2" s="117"/>
      <c r="D2" s="117"/>
      <c r="E2" s="117"/>
      <c r="F2" s="117"/>
      <c r="G2" s="117"/>
      <c r="H2" s="117"/>
      <c r="I2" s="117"/>
      <c r="J2" s="2"/>
    </row>
    <row r="3" spans="1:10" ht="30" customHeight="1">
      <c r="A3" s="56"/>
      <c r="B3" s="118" t="s">
        <v>140</v>
      </c>
      <c r="C3" s="118"/>
      <c r="D3" s="118"/>
      <c r="E3" s="118"/>
      <c r="F3" s="118"/>
      <c r="G3" s="118"/>
      <c r="H3" s="118"/>
      <c r="I3" s="118"/>
      <c r="J3" s="2"/>
    </row>
    <row r="4" spans="1:10" ht="14.25">
      <c r="A4" s="57"/>
      <c r="B4" s="11"/>
      <c r="C4" s="11"/>
      <c r="D4" s="2"/>
      <c r="E4" s="2"/>
      <c r="F4" s="2"/>
      <c r="G4" s="2"/>
      <c r="H4" s="2"/>
      <c r="I4" s="2"/>
      <c r="J4" s="2"/>
    </row>
    <row r="5" spans="1:10" ht="22.5" customHeight="1">
      <c r="A5" s="119" t="s">
        <v>0</v>
      </c>
      <c r="B5" s="119" t="s">
        <v>1</v>
      </c>
      <c r="C5" s="119" t="s">
        <v>2</v>
      </c>
      <c r="D5" s="119" t="s">
        <v>3</v>
      </c>
      <c r="E5" s="119"/>
      <c r="F5" s="119"/>
      <c r="G5" s="112" t="s">
        <v>137</v>
      </c>
      <c r="H5" s="112"/>
      <c r="I5" s="112"/>
      <c r="J5" s="112" t="s">
        <v>37</v>
      </c>
    </row>
    <row r="6" spans="1:10" ht="28.5" customHeight="1">
      <c r="A6" s="119"/>
      <c r="B6" s="119"/>
      <c r="C6" s="119"/>
      <c r="D6" s="3" t="s">
        <v>4</v>
      </c>
      <c r="E6" s="3" t="s">
        <v>5</v>
      </c>
      <c r="F6" s="3" t="s">
        <v>6</v>
      </c>
      <c r="G6" s="3" t="s">
        <v>12</v>
      </c>
      <c r="H6" s="3" t="s">
        <v>142</v>
      </c>
      <c r="I6" s="3" t="s">
        <v>8</v>
      </c>
      <c r="J6" s="112"/>
    </row>
    <row r="7" spans="1:10" ht="14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2" s="42" customFormat="1" ht="50.25" customHeight="1">
      <c r="A8" s="120">
        <v>1</v>
      </c>
      <c r="B8" s="124" t="s">
        <v>32</v>
      </c>
      <c r="C8" s="13" t="s">
        <v>7</v>
      </c>
      <c r="D8" s="13" t="s">
        <v>38</v>
      </c>
      <c r="E8" s="13" t="s">
        <v>38</v>
      </c>
      <c r="F8" s="13" t="s">
        <v>39</v>
      </c>
      <c r="G8" s="47">
        <f>G9</f>
        <v>136578.5</v>
      </c>
      <c r="H8" s="47">
        <f>H9</f>
        <v>18602.1</v>
      </c>
      <c r="I8" s="58">
        <f>H8/G8</f>
        <v>0.1362007929505742</v>
      </c>
      <c r="J8" s="59"/>
      <c r="L8" s="60"/>
    </row>
    <row r="9" spans="1:10" ht="50.25" customHeight="1">
      <c r="A9" s="121"/>
      <c r="B9" s="125"/>
      <c r="C9" s="16" t="s">
        <v>11</v>
      </c>
      <c r="D9" s="3">
        <v>702</v>
      </c>
      <c r="E9" s="3" t="s">
        <v>38</v>
      </c>
      <c r="F9" s="3" t="s">
        <v>39</v>
      </c>
      <c r="G9" s="48">
        <f>G11+G14+G17+G29+G38</f>
        <v>136578.5</v>
      </c>
      <c r="H9" s="48">
        <f>H11+H14+H17+H29+H38</f>
        <v>18602.1</v>
      </c>
      <c r="I9" s="61">
        <f aca="true" t="shared" si="0" ref="I9:I42">H9/G9</f>
        <v>0.1362007929505742</v>
      </c>
      <c r="J9" s="62"/>
    </row>
    <row r="10" spans="1:10" s="44" customFormat="1" ht="50.25" customHeight="1">
      <c r="A10" s="126" t="s">
        <v>87</v>
      </c>
      <c r="B10" s="113" t="s">
        <v>40</v>
      </c>
      <c r="C10" s="74" t="s">
        <v>7</v>
      </c>
      <c r="D10" s="74" t="s">
        <v>38</v>
      </c>
      <c r="E10" s="74" t="s">
        <v>38</v>
      </c>
      <c r="F10" s="74" t="s">
        <v>41</v>
      </c>
      <c r="G10" s="51">
        <f>G11</f>
        <v>300</v>
      </c>
      <c r="H10" s="51">
        <f>H11</f>
        <v>0</v>
      </c>
      <c r="I10" s="75">
        <f t="shared" si="0"/>
        <v>0</v>
      </c>
      <c r="J10" s="59"/>
    </row>
    <row r="11" spans="1:10" s="2" customFormat="1" ht="50.25" customHeight="1">
      <c r="A11" s="119"/>
      <c r="B11" s="113"/>
      <c r="C11" s="5" t="s">
        <v>11</v>
      </c>
      <c r="D11" s="5">
        <v>702</v>
      </c>
      <c r="E11" s="7" t="s">
        <v>38</v>
      </c>
      <c r="F11" s="7" t="s">
        <v>41</v>
      </c>
      <c r="G11" s="49">
        <f>G12</f>
        <v>300</v>
      </c>
      <c r="H11" s="49">
        <f>H12</f>
        <v>0</v>
      </c>
      <c r="I11" s="65">
        <f t="shared" si="0"/>
        <v>0</v>
      </c>
      <c r="J11" s="63"/>
    </row>
    <row r="12" spans="1:10" s="8" customFormat="1" ht="69">
      <c r="A12" s="17" t="s">
        <v>88</v>
      </c>
      <c r="B12" s="19" t="s">
        <v>18</v>
      </c>
      <c r="C12" s="5" t="s">
        <v>10</v>
      </c>
      <c r="D12" s="5">
        <v>702</v>
      </c>
      <c r="E12" s="7" t="s">
        <v>134</v>
      </c>
      <c r="F12" s="7" t="s">
        <v>42</v>
      </c>
      <c r="G12" s="49">
        <v>300</v>
      </c>
      <c r="H12" s="49"/>
      <c r="I12" s="65">
        <f t="shared" si="0"/>
        <v>0</v>
      </c>
      <c r="J12" s="69" t="s">
        <v>145</v>
      </c>
    </row>
    <row r="13" spans="1:10" ht="42" customHeight="1" hidden="1">
      <c r="A13" s="119" t="s">
        <v>89</v>
      </c>
      <c r="B13" s="113" t="s">
        <v>33</v>
      </c>
      <c r="C13" s="74" t="s">
        <v>7</v>
      </c>
      <c r="D13" s="74" t="s">
        <v>38</v>
      </c>
      <c r="E13" s="64" t="s">
        <v>38</v>
      </c>
      <c r="F13" s="74" t="s">
        <v>43</v>
      </c>
      <c r="G13" s="51">
        <f>G14</f>
        <v>0</v>
      </c>
      <c r="H13" s="51">
        <f>H14</f>
        <v>0</v>
      </c>
      <c r="I13" s="75" t="e">
        <f t="shared" si="0"/>
        <v>#DIV/0!</v>
      </c>
      <c r="J13" s="59"/>
    </row>
    <row r="14" spans="1:10" ht="42" customHeight="1" hidden="1">
      <c r="A14" s="119"/>
      <c r="B14" s="113"/>
      <c r="C14" s="5" t="s">
        <v>10</v>
      </c>
      <c r="D14" s="5">
        <v>702</v>
      </c>
      <c r="E14" s="64" t="s">
        <v>38</v>
      </c>
      <c r="F14" s="7" t="s">
        <v>43</v>
      </c>
      <c r="G14" s="49">
        <f>SUM(G15:G15)</f>
        <v>0</v>
      </c>
      <c r="H14" s="49">
        <f>SUM(H15:H15)</f>
        <v>0</v>
      </c>
      <c r="I14" s="65" t="e">
        <f t="shared" si="0"/>
        <v>#DIV/0!</v>
      </c>
      <c r="J14" s="62"/>
    </row>
    <row r="15" spans="1:10" s="8" customFormat="1" ht="96" hidden="1">
      <c r="A15" s="66" t="s">
        <v>90</v>
      </c>
      <c r="B15" s="67" t="s">
        <v>44</v>
      </c>
      <c r="C15" s="68" t="s">
        <v>10</v>
      </c>
      <c r="D15" s="5">
        <v>702</v>
      </c>
      <c r="E15" s="7" t="s">
        <v>133</v>
      </c>
      <c r="F15" s="7" t="s">
        <v>45</v>
      </c>
      <c r="G15" s="49"/>
      <c r="H15" s="49"/>
      <c r="I15" s="65" t="e">
        <f t="shared" si="0"/>
        <v>#DIV/0!</v>
      </c>
      <c r="J15" s="68"/>
    </row>
    <row r="16" spans="1:10" ht="45" customHeight="1">
      <c r="A16" s="120" t="s">
        <v>91</v>
      </c>
      <c r="B16" s="122" t="s">
        <v>46</v>
      </c>
      <c r="C16" s="74" t="s">
        <v>7</v>
      </c>
      <c r="D16" s="74" t="s">
        <v>38</v>
      </c>
      <c r="E16" s="64" t="s">
        <v>38</v>
      </c>
      <c r="F16" s="64" t="s">
        <v>47</v>
      </c>
      <c r="G16" s="51">
        <f>G17</f>
        <v>82539</v>
      </c>
      <c r="H16" s="51">
        <f>H17</f>
        <v>7816.4</v>
      </c>
      <c r="I16" s="75">
        <f t="shared" si="0"/>
        <v>0.09469947539950811</v>
      </c>
      <c r="J16" s="59"/>
    </row>
    <row r="17" spans="1:10" ht="45" customHeight="1">
      <c r="A17" s="121"/>
      <c r="B17" s="123"/>
      <c r="C17" s="5" t="s">
        <v>10</v>
      </c>
      <c r="D17" s="5">
        <v>702</v>
      </c>
      <c r="E17" s="64" t="s">
        <v>38</v>
      </c>
      <c r="F17" s="7" t="s">
        <v>47</v>
      </c>
      <c r="G17" s="49">
        <f>G19+G18+G20+G22+G21+G23+G24+G25+G26+G27</f>
        <v>82539</v>
      </c>
      <c r="H17" s="49">
        <f>H19+H18+H20+H22+H21+H23+H24+H25+H26+H27</f>
        <v>7816.4</v>
      </c>
      <c r="I17" s="65">
        <f t="shared" si="0"/>
        <v>0.09469947539950811</v>
      </c>
      <c r="J17" s="62"/>
    </row>
    <row r="18" spans="1:10" ht="110.25">
      <c r="A18" s="110" t="s">
        <v>92</v>
      </c>
      <c r="B18" s="111" t="s">
        <v>35</v>
      </c>
      <c r="C18" s="5" t="s">
        <v>10</v>
      </c>
      <c r="D18" s="5">
        <v>702</v>
      </c>
      <c r="E18" s="7" t="s">
        <v>132</v>
      </c>
      <c r="F18" s="7" t="s">
        <v>48</v>
      </c>
      <c r="G18" s="49">
        <v>10899.9</v>
      </c>
      <c r="H18" s="49">
        <v>3335.1</v>
      </c>
      <c r="I18" s="65">
        <f t="shared" si="0"/>
        <v>0.30597528417691905</v>
      </c>
      <c r="J18" s="69" t="s">
        <v>147</v>
      </c>
    </row>
    <row r="19" spans="1:10" ht="69">
      <c r="A19" s="7" t="s">
        <v>93</v>
      </c>
      <c r="B19" s="20" t="s">
        <v>13</v>
      </c>
      <c r="C19" s="5" t="s">
        <v>10</v>
      </c>
      <c r="D19" s="5">
        <v>702</v>
      </c>
      <c r="E19" s="7" t="s">
        <v>131</v>
      </c>
      <c r="F19" s="14" t="s">
        <v>49</v>
      </c>
      <c r="G19" s="49">
        <v>283.3</v>
      </c>
      <c r="H19" s="49">
        <v>141.7</v>
      </c>
      <c r="I19" s="65">
        <f t="shared" si="0"/>
        <v>0.5001764913519237</v>
      </c>
      <c r="J19" s="62"/>
    </row>
    <row r="20" spans="1:10" ht="69" hidden="1">
      <c r="A20" s="7" t="s">
        <v>94</v>
      </c>
      <c r="B20" s="20" t="s">
        <v>50</v>
      </c>
      <c r="C20" s="5" t="s">
        <v>10</v>
      </c>
      <c r="D20" s="5">
        <v>702</v>
      </c>
      <c r="E20" s="64" t="s">
        <v>38</v>
      </c>
      <c r="F20" s="14" t="s">
        <v>51</v>
      </c>
      <c r="G20" s="49"/>
      <c r="H20" s="49"/>
      <c r="I20" s="65" t="e">
        <f t="shared" si="0"/>
        <v>#DIV/0!</v>
      </c>
      <c r="J20" s="62"/>
    </row>
    <row r="21" spans="1:10" ht="71.25" customHeight="1" hidden="1">
      <c r="A21" s="7" t="s">
        <v>95</v>
      </c>
      <c r="B21" s="20" t="s">
        <v>52</v>
      </c>
      <c r="C21" s="5" t="s">
        <v>10</v>
      </c>
      <c r="D21" s="5">
        <v>702</v>
      </c>
      <c r="E21" s="64" t="s">
        <v>38</v>
      </c>
      <c r="F21" s="14" t="s">
        <v>53</v>
      </c>
      <c r="G21" s="49"/>
      <c r="H21" s="49"/>
      <c r="I21" s="65" t="e">
        <f t="shared" si="0"/>
        <v>#DIV/0!</v>
      </c>
      <c r="J21" s="62"/>
    </row>
    <row r="22" spans="1:10" s="15" customFormat="1" ht="66">
      <c r="A22" s="7" t="s">
        <v>96</v>
      </c>
      <c r="B22" s="70" t="s">
        <v>14</v>
      </c>
      <c r="C22" s="5" t="s">
        <v>10</v>
      </c>
      <c r="D22" s="18">
        <v>702</v>
      </c>
      <c r="E22" s="7" t="s">
        <v>127</v>
      </c>
      <c r="F22" s="18" t="s">
        <v>54</v>
      </c>
      <c r="G22" s="50">
        <v>2176.7</v>
      </c>
      <c r="H22" s="71"/>
      <c r="I22" s="65">
        <f t="shared" si="0"/>
        <v>0</v>
      </c>
      <c r="J22" s="159" t="s">
        <v>146</v>
      </c>
    </row>
    <row r="23" spans="1:10" s="15" customFormat="1" ht="82.5">
      <c r="A23" s="7" t="s">
        <v>97</v>
      </c>
      <c r="B23" s="70" t="s">
        <v>55</v>
      </c>
      <c r="C23" s="5" t="s">
        <v>10</v>
      </c>
      <c r="D23" s="18">
        <v>702</v>
      </c>
      <c r="E23" s="64" t="s">
        <v>38</v>
      </c>
      <c r="F23" s="18" t="s">
        <v>56</v>
      </c>
      <c r="G23" s="50">
        <v>828</v>
      </c>
      <c r="H23" s="103">
        <v>828</v>
      </c>
      <c r="I23" s="65">
        <f t="shared" si="0"/>
        <v>1</v>
      </c>
      <c r="J23" s="69"/>
    </row>
    <row r="24" spans="1:10" s="15" customFormat="1" ht="82.5" hidden="1">
      <c r="A24" s="7" t="s">
        <v>98</v>
      </c>
      <c r="B24" s="70" t="s">
        <v>57</v>
      </c>
      <c r="C24" s="5" t="s">
        <v>10</v>
      </c>
      <c r="D24" s="18">
        <v>702</v>
      </c>
      <c r="E24" s="64" t="s">
        <v>38</v>
      </c>
      <c r="F24" s="18" t="s">
        <v>58</v>
      </c>
      <c r="G24" s="50"/>
      <c r="H24" s="71"/>
      <c r="I24" s="65" t="e">
        <f t="shared" si="0"/>
        <v>#DIV/0!</v>
      </c>
      <c r="J24" s="69"/>
    </row>
    <row r="25" spans="1:10" s="15" customFormat="1" ht="54.75" hidden="1">
      <c r="A25" s="7" t="s">
        <v>99</v>
      </c>
      <c r="B25" s="70" t="s">
        <v>59</v>
      </c>
      <c r="C25" s="5" t="s">
        <v>10</v>
      </c>
      <c r="D25" s="18">
        <v>702</v>
      </c>
      <c r="E25" s="64" t="s">
        <v>38</v>
      </c>
      <c r="F25" s="18" t="s">
        <v>60</v>
      </c>
      <c r="G25" s="50"/>
      <c r="H25" s="71"/>
      <c r="I25" s="65" t="e">
        <f t="shared" si="0"/>
        <v>#DIV/0!</v>
      </c>
      <c r="J25" s="69"/>
    </row>
    <row r="26" spans="1:10" s="15" customFormat="1" ht="207" hidden="1">
      <c r="A26" s="7" t="s">
        <v>100</v>
      </c>
      <c r="B26" s="70" t="s">
        <v>61</v>
      </c>
      <c r="C26" s="5" t="s">
        <v>10</v>
      </c>
      <c r="D26" s="18">
        <v>702</v>
      </c>
      <c r="E26" s="7" t="s">
        <v>127</v>
      </c>
      <c r="F26" s="18" t="s">
        <v>62</v>
      </c>
      <c r="G26" s="50"/>
      <c r="H26" s="103"/>
      <c r="I26" s="65" t="e">
        <f t="shared" si="0"/>
        <v>#DIV/0!</v>
      </c>
      <c r="J26" s="69"/>
    </row>
    <row r="27" spans="1:10" s="15" customFormat="1" ht="78.75">
      <c r="A27" s="7" t="s">
        <v>128</v>
      </c>
      <c r="B27" s="70" t="s">
        <v>129</v>
      </c>
      <c r="C27" s="5" t="s">
        <v>10</v>
      </c>
      <c r="D27" s="18">
        <v>702</v>
      </c>
      <c r="E27" s="7" t="s">
        <v>130</v>
      </c>
      <c r="F27" s="104" t="s">
        <v>136</v>
      </c>
      <c r="G27" s="50">
        <v>68351.1</v>
      </c>
      <c r="H27" s="103">
        <v>3511.6</v>
      </c>
      <c r="I27" s="65">
        <f t="shared" si="0"/>
        <v>0.051375910555938376</v>
      </c>
      <c r="J27" s="69" t="s">
        <v>148</v>
      </c>
    </row>
    <row r="28" spans="1:10" s="8" customFormat="1" ht="64.5" customHeight="1">
      <c r="A28" s="119" t="s">
        <v>101</v>
      </c>
      <c r="B28" s="113" t="s">
        <v>63</v>
      </c>
      <c r="C28" s="74" t="s">
        <v>7</v>
      </c>
      <c r="D28" s="74" t="s">
        <v>38</v>
      </c>
      <c r="E28" s="64" t="s">
        <v>38</v>
      </c>
      <c r="F28" s="64" t="s">
        <v>64</v>
      </c>
      <c r="G28" s="51">
        <f>G29</f>
        <v>53555.5</v>
      </c>
      <c r="H28" s="51">
        <f>H29</f>
        <v>10624.7</v>
      </c>
      <c r="I28" s="75">
        <f t="shared" si="0"/>
        <v>0.19838672031817461</v>
      </c>
      <c r="J28" s="59"/>
    </row>
    <row r="29" spans="1:10" s="8" customFormat="1" ht="64.5" customHeight="1">
      <c r="A29" s="119"/>
      <c r="B29" s="113"/>
      <c r="C29" s="5" t="s">
        <v>10</v>
      </c>
      <c r="D29" s="5">
        <v>702</v>
      </c>
      <c r="E29" s="64" t="s">
        <v>38</v>
      </c>
      <c r="F29" s="7" t="s">
        <v>64</v>
      </c>
      <c r="G29" s="49">
        <f>G30+G31+G32+G33+G34+G35+G36</f>
        <v>53555.5</v>
      </c>
      <c r="H29" s="49">
        <f>H30+H31+H32+H33+H34+H35+H36</f>
        <v>10624.7</v>
      </c>
      <c r="I29" s="65">
        <f t="shared" si="0"/>
        <v>0.19838672031817461</v>
      </c>
      <c r="J29" s="72"/>
    </row>
    <row r="30" spans="1:10" s="9" customFormat="1" ht="52.5">
      <c r="A30" s="7" t="s">
        <v>102</v>
      </c>
      <c r="B30" s="21" t="s">
        <v>17</v>
      </c>
      <c r="C30" s="5" t="s">
        <v>10</v>
      </c>
      <c r="D30" s="5">
        <v>702</v>
      </c>
      <c r="E30" s="7" t="s">
        <v>126</v>
      </c>
      <c r="F30" s="10" t="s">
        <v>65</v>
      </c>
      <c r="G30" s="49">
        <v>44101.5</v>
      </c>
      <c r="H30" s="49">
        <v>4935.2</v>
      </c>
      <c r="I30" s="65">
        <f t="shared" si="0"/>
        <v>0.11190549074294524</v>
      </c>
      <c r="J30" s="69" t="s">
        <v>150</v>
      </c>
    </row>
    <row r="31" spans="1:10" s="9" customFormat="1" ht="96" hidden="1">
      <c r="A31" s="7" t="s">
        <v>103</v>
      </c>
      <c r="B31" s="20" t="s">
        <v>66</v>
      </c>
      <c r="C31" s="5" t="s">
        <v>10</v>
      </c>
      <c r="D31" s="5">
        <v>702</v>
      </c>
      <c r="E31" s="64" t="s">
        <v>38</v>
      </c>
      <c r="F31" s="7" t="s">
        <v>67</v>
      </c>
      <c r="G31" s="49"/>
      <c r="H31" s="49"/>
      <c r="I31" s="65" t="e">
        <f t="shared" si="0"/>
        <v>#DIV/0!</v>
      </c>
      <c r="J31" s="62"/>
    </row>
    <row r="32" spans="1:10" s="9" customFormat="1" ht="82.5">
      <c r="A32" s="7" t="s">
        <v>104</v>
      </c>
      <c r="B32" s="20" t="s">
        <v>15</v>
      </c>
      <c r="C32" s="5" t="s">
        <v>10</v>
      </c>
      <c r="D32" s="5">
        <v>702</v>
      </c>
      <c r="E32" s="7" t="s">
        <v>126</v>
      </c>
      <c r="F32" s="7" t="s">
        <v>68</v>
      </c>
      <c r="G32" s="49">
        <v>574</v>
      </c>
      <c r="H32" s="49">
        <v>143.9</v>
      </c>
      <c r="I32" s="65">
        <f t="shared" si="0"/>
        <v>0.2506968641114983</v>
      </c>
      <c r="J32" s="69" t="s">
        <v>149</v>
      </c>
    </row>
    <row r="33" spans="1:10" s="9" customFormat="1" ht="54.75">
      <c r="A33" s="7" t="s">
        <v>105</v>
      </c>
      <c r="B33" s="20" t="s">
        <v>16</v>
      </c>
      <c r="C33" s="5" t="s">
        <v>10</v>
      </c>
      <c r="D33" s="5">
        <v>702</v>
      </c>
      <c r="E33" s="7" t="s">
        <v>126</v>
      </c>
      <c r="F33" s="7" t="s">
        <v>69</v>
      </c>
      <c r="G33" s="49">
        <v>8880</v>
      </c>
      <c r="H33" s="49">
        <v>5545.6</v>
      </c>
      <c r="I33" s="65">
        <f t="shared" si="0"/>
        <v>0.6245045045045046</v>
      </c>
      <c r="J33" s="62"/>
    </row>
    <row r="34" spans="1:10" s="9" customFormat="1" ht="78" customHeight="1" hidden="1">
      <c r="A34" s="7" t="s">
        <v>106</v>
      </c>
      <c r="B34" s="73" t="s">
        <v>70</v>
      </c>
      <c r="C34" s="5" t="s">
        <v>10</v>
      </c>
      <c r="D34" s="5">
        <v>702</v>
      </c>
      <c r="E34" s="64" t="s">
        <v>38</v>
      </c>
      <c r="F34" s="7" t="s">
        <v>71</v>
      </c>
      <c r="G34" s="49"/>
      <c r="H34" s="49"/>
      <c r="I34" s="65" t="e">
        <f t="shared" si="0"/>
        <v>#DIV/0!</v>
      </c>
      <c r="J34" s="62"/>
    </row>
    <row r="35" spans="1:10" s="9" customFormat="1" ht="54.75" hidden="1">
      <c r="A35" s="7" t="s">
        <v>107</v>
      </c>
      <c r="B35" s="20" t="s">
        <v>72</v>
      </c>
      <c r="C35" s="5" t="s">
        <v>10</v>
      </c>
      <c r="D35" s="5">
        <v>702</v>
      </c>
      <c r="E35" s="64" t="s">
        <v>38</v>
      </c>
      <c r="F35" s="7" t="s">
        <v>73</v>
      </c>
      <c r="G35" s="49"/>
      <c r="H35" s="49"/>
      <c r="I35" s="65" t="e">
        <f t="shared" si="0"/>
        <v>#DIV/0!</v>
      </c>
      <c r="J35" s="62"/>
    </row>
    <row r="36" spans="1:10" s="9" customFormat="1" ht="54.75" hidden="1">
      <c r="A36" s="7" t="s">
        <v>108</v>
      </c>
      <c r="B36" s="20" t="s">
        <v>74</v>
      </c>
      <c r="C36" s="5" t="s">
        <v>10</v>
      </c>
      <c r="D36" s="5">
        <v>702</v>
      </c>
      <c r="E36" s="64" t="s">
        <v>38</v>
      </c>
      <c r="F36" s="7" t="s">
        <v>75</v>
      </c>
      <c r="G36" s="49"/>
      <c r="H36" s="49"/>
      <c r="I36" s="65" t="e">
        <f t="shared" si="0"/>
        <v>#DIV/0!</v>
      </c>
      <c r="J36" s="62"/>
    </row>
    <row r="37" spans="1:10" s="43" customFormat="1" ht="33.75" customHeight="1">
      <c r="A37" s="114" t="s">
        <v>109</v>
      </c>
      <c r="B37" s="115" t="s">
        <v>76</v>
      </c>
      <c r="C37" s="74" t="s">
        <v>7</v>
      </c>
      <c r="D37" s="74" t="s">
        <v>38</v>
      </c>
      <c r="E37" s="64" t="s">
        <v>38</v>
      </c>
      <c r="F37" s="64" t="s">
        <v>77</v>
      </c>
      <c r="G37" s="51">
        <f>G38</f>
        <v>184</v>
      </c>
      <c r="H37" s="51">
        <f>H38</f>
        <v>161</v>
      </c>
      <c r="I37" s="75">
        <f t="shared" si="0"/>
        <v>0.875</v>
      </c>
      <c r="J37" s="59"/>
    </row>
    <row r="38" spans="1:10" s="9" customFormat="1" ht="81.75" customHeight="1">
      <c r="A38" s="114"/>
      <c r="B38" s="115"/>
      <c r="C38" s="5" t="s">
        <v>10</v>
      </c>
      <c r="D38" s="5">
        <v>702</v>
      </c>
      <c r="E38" s="7" t="s">
        <v>38</v>
      </c>
      <c r="F38" s="7" t="s">
        <v>77</v>
      </c>
      <c r="G38" s="49">
        <f>G39+G40+G41+G42</f>
        <v>184</v>
      </c>
      <c r="H38" s="49">
        <f>H39+H40+H41+H42</f>
        <v>161</v>
      </c>
      <c r="I38" s="65">
        <f t="shared" si="0"/>
        <v>0.875</v>
      </c>
      <c r="J38" s="62"/>
    </row>
    <row r="39" spans="1:10" s="9" customFormat="1" ht="69" hidden="1">
      <c r="A39" s="7" t="s">
        <v>110</v>
      </c>
      <c r="B39" s="20" t="s">
        <v>86</v>
      </c>
      <c r="C39" s="5" t="s">
        <v>10</v>
      </c>
      <c r="D39" s="5">
        <v>702</v>
      </c>
      <c r="E39" s="7" t="s">
        <v>38</v>
      </c>
      <c r="F39" s="7" t="s">
        <v>78</v>
      </c>
      <c r="G39" s="49"/>
      <c r="H39" s="49"/>
      <c r="I39" s="65" t="e">
        <f t="shared" si="0"/>
        <v>#DIV/0!</v>
      </c>
      <c r="J39" s="62"/>
    </row>
    <row r="40" spans="1:10" s="9" customFormat="1" ht="54.75">
      <c r="A40" s="7" t="s">
        <v>111</v>
      </c>
      <c r="B40" s="20" t="s">
        <v>79</v>
      </c>
      <c r="C40" s="5" t="s">
        <v>10</v>
      </c>
      <c r="D40" s="5">
        <v>702</v>
      </c>
      <c r="E40" s="7" t="s">
        <v>38</v>
      </c>
      <c r="F40" s="7" t="s">
        <v>80</v>
      </c>
      <c r="G40" s="49">
        <v>184</v>
      </c>
      <c r="H40" s="49">
        <v>161</v>
      </c>
      <c r="I40" s="65">
        <f t="shared" si="0"/>
        <v>0.875</v>
      </c>
      <c r="J40" s="62"/>
    </row>
    <row r="41" spans="1:10" s="9" customFormat="1" ht="54.75" hidden="1">
      <c r="A41" s="7" t="s">
        <v>112</v>
      </c>
      <c r="B41" s="20" t="s">
        <v>81</v>
      </c>
      <c r="C41" s="5" t="s">
        <v>10</v>
      </c>
      <c r="D41" s="5">
        <v>702</v>
      </c>
      <c r="E41" s="7" t="s">
        <v>38</v>
      </c>
      <c r="F41" s="7" t="s">
        <v>82</v>
      </c>
      <c r="G41" s="49"/>
      <c r="H41" s="49"/>
      <c r="I41" s="65" t="e">
        <f t="shared" si="0"/>
        <v>#DIV/0!</v>
      </c>
      <c r="J41" s="69"/>
    </row>
    <row r="42" spans="1:10" s="9" customFormat="1" ht="54.75" hidden="1">
      <c r="A42" s="7" t="s">
        <v>113</v>
      </c>
      <c r="B42" s="20" t="s">
        <v>83</v>
      </c>
      <c r="C42" s="5" t="s">
        <v>10</v>
      </c>
      <c r="D42" s="5">
        <v>702</v>
      </c>
      <c r="E42" s="7" t="s">
        <v>38</v>
      </c>
      <c r="F42" s="7" t="s">
        <v>84</v>
      </c>
      <c r="G42" s="49"/>
      <c r="H42" s="49"/>
      <c r="I42" s="65" t="e">
        <f t="shared" si="0"/>
        <v>#DIV/0!</v>
      </c>
      <c r="J42" s="62"/>
    </row>
    <row r="43" spans="1:10" ht="14.25">
      <c r="A43" s="2"/>
      <c r="B43" s="116" t="s">
        <v>139</v>
      </c>
      <c r="C43" s="116"/>
      <c r="D43" s="116"/>
      <c r="E43" s="116"/>
      <c r="F43" s="116"/>
      <c r="G43" s="116"/>
      <c r="H43" s="116"/>
      <c r="I43" s="116"/>
      <c r="J43" s="116"/>
    </row>
    <row r="44" spans="1:10" ht="14.25">
      <c r="A44" s="2"/>
      <c r="B44" s="11"/>
      <c r="C44" s="11"/>
      <c r="D44" s="2"/>
      <c r="E44" s="2"/>
      <c r="F44" s="2"/>
      <c r="G44" s="2"/>
      <c r="H44" s="2"/>
      <c r="I44" s="2"/>
      <c r="J44" s="2"/>
    </row>
    <row r="45" spans="1:10" ht="18">
      <c r="A45" s="2"/>
      <c r="B45" s="30" t="s">
        <v>19</v>
      </c>
      <c r="C45" s="11"/>
      <c r="D45" s="25"/>
      <c r="E45" s="25"/>
      <c r="F45" s="25"/>
      <c r="G45" s="29"/>
      <c r="H45" s="28"/>
      <c r="I45" s="27" t="s">
        <v>36</v>
      </c>
      <c r="J45" s="31"/>
    </row>
    <row r="46" ht="14.25">
      <c r="C46" s="22"/>
    </row>
    <row r="47" ht="14.25">
      <c r="H47" s="24"/>
    </row>
    <row r="48" ht="14.25">
      <c r="B48" s="12"/>
    </row>
    <row r="50" ht="14.25">
      <c r="G50" s="23"/>
    </row>
  </sheetData>
  <sheetProtection/>
  <mergeCells count="21">
    <mergeCell ref="A13:A14"/>
    <mergeCell ref="D5:F5"/>
    <mergeCell ref="A16:A17"/>
    <mergeCell ref="B16:B17"/>
    <mergeCell ref="A28:A29"/>
    <mergeCell ref="B28:B29"/>
    <mergeCell ref="J5:J6"/>
    <mergeCell ref="A8:A9"/>
    <mergeCell ref="B8:B9"/>
    <mergeCell ref="A10:A11"/>
    <mergeCell ref="B10:B11"/>
    <mergeCell ref="G5:I5"/>
    <mergeCell ref="B13:B14"/>
    <mergeCell ref="A37:A38"/>
    <mergeCell ref="B37:B38"/>
    <mergeCell ref="B43:J43"/>
    <mergeCell ref="B2:I2"/>
    <mergeCell ref="B3:I3"/>
    <mergeCell ref="A5:A6"/>
    <mergeCell ref="B5:B6"/>
    <mergeCell ref="C5:C6"/>
  </mergeCells>
  <printOptions/>
  <pageMargins left="0.5118110236220472" right="0.5118110236220472" top="0.5905511811023623" bottom="0.1968503937007874" header="0.31496062992125984" footer="0"/>
  <pageSetup fitToHeight="1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6.28125" style="0" customWidth="1"/>
    <col min="2" max="2" width="54.140625" style="0" customWidth="1"/>
    <col min="3" max="3" width="22.7109375" style="0" customWidth="1"/>
    <col min="5" max="5" width="13.28125" style="0" customWidth="1"/>
    <col min="6" max="7" width="12.7109375" style="0" bestFit="1" customWidth="1"/>
    <col min="11" max="11" width="8.8515625" style="76" customWidth="1"/>
  </cols>
  <sheetData>
    <row r="1" spans="1:9" ht="14.25">
      <c r="A1" s="117" t="s">
        <v>9</v>
      </c>
      <c r="B1" s="117"/>
      <c r="C1" s="117"/>
      <c r="D1" s="117"/>
      <c r="E1" s="117"/>
      <c r="F1" s="117"/>
      <c r="G1" s="117"/>
      <c r="H1" s="117"/>
      <c r="I1" s="32"/>
    </row>
    <row r="2" spans="1:9" ht="30.75" customHeight="1">
      <c r="A2" s="149" t="s">
        <v>141</v>
      </c>
      <c r="B2" s="149"/>
      <c r="C2" s="149"/>
      <c r="D2" s="149"/>
      <c r="E2" s="149"/>
      <c r="F2" s="149"/>
      <c r="G2" s="149"/>
      <c r="H2" s="149"/>
      <c r="I2" s="33"/>
    </row>
    <row r="3" spans="1:8" ht="14.25">
      <c r="A3" s="119" t="s">
        <v>21</v>
      </c>
      <c r="B3" s="119" t="s">
        <v>1</v>
      </c>
      <c r="C3" s="119" t="s">
        <v>20</v>
      </c>
      <c r="D3" s="112" t="s">
        <v>138</v>
      </c>
      <c r="E3" s="112"/>
      <c r="F3" s="112"/>
      <c r="G3" s="112"/>
      <c r="H3" s="112"/>
    </row>
    <row r="4" spans="1:8" ht="41.25">
      <c r="A4" s="119"/>
      <c r="B4" s="119"/>
      <c r="C4" s="119"/>
      <c r="D4" s="3" t="s">
        <v>4</v>
      </c>
      <c r="E4" s="3" t="s">
        <v>6</v>
      </c>
      <c r="F4" s="3" t="s">
        <v>12</v>
      </c>
      <c r="G4" s="3" t="s">
        <v>142</v>
      </c>
      <c r="H4" s="3" t="s">
        <v>8</v>
      </c>
    </row>
    <row r="5" spans="1:11" ht="14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K5" s="135"/>
    </row>
    <row r="6" spans="1:11" s="42" customFormat="1" ht="19.5" customHeight="1">
      <c r="A6" s="145">
        <v>1</v>
      </c>
      <c r="B6" s="151" t="s">
        <v>32</v>
      </c>
      <c r="C6" s="35" t="s">
        <v>24</v>
      </c>
      <c r="D6" s="64" t="s">
        <v>38</v>
      </c>
      <c r="E6" s="90" t="str">
        <f>E7</f>
        <v>06 0 00 00000</v>
      </c>
      <c r="F6" s="52">
        <f>F7+F8</f>
        <v>389943.5</v>
      </c>
      <c r="G6" s="52">
        <f>G7+G8</f>
        <v>150800.7</v>
      </c>
      <c r="H6" s="53">
        <f>G6/F6</f>
        <v>0.38672448700901546</v>
      </c>
      <c r="K6" s="135"/>
    </row>
    <row r="7" spans="1:11" s="42" customFormat="1" ht="19.5" customHeight="1">
      <c r="A7" s="145"/>
      <c r="B7" s="151"/>
      <c r="C7" s="35" t="s">
        <v>30</v>
      </c>
      <c r="D7" s="64" t="s">
        <v>38</v>
      </c>
      <c r="E7" s="90" t="str">
        <f>E8</f>
        <v>06 0 00 00000</v>
      </c>
      <c r="F7" s="52">
        <f>F10+F16+F22+F55+F76</f>
        <v>190567.2</v>
      </c>
      <c r="G7" s="52">
        <f>G10+G16+G22+G55+G76</f>
        <v>94949.7</v>
      </c>
      <c r="H7" s="53"/>
      <c r="K7" s="135"/>
    </row>
    <row r="8" spans="1:11" s="42" customFormat="1" ht="19.5" customHeight="1">
      <c r="A8" s="145"/>
      <c r="B8" s="151"/>
      <c r="C8" s="35" t="s">
        <v>31</v>
      </c>
      <c r="D8" s="64" t="s">
        <v>38</v>
      </c>
      <c r="E8" s="90" t="str">
        <f>'Приложение 7'!F8</f>
        <v>06 0 00 00000</v>
      </c>
      <c r="F8" s="52">
        <f>F11+F17+F23+F56+F77</f>
        <v>199376.3</v>
      </c>
      <c r="G8" s="52">
        <f>G11+G17+G23+G56+G77</f>
        <v>55851</v>
      </c>
      <c r="H8" s="53">
        <f>G8/F8</f>
        <v>0.2801285809797855</v>
      </c>
      <c r="K8" s="136"/>
    </row>
    <row r="9" spans="1:11" s="44" customFormat="1" ht="23.25" customHeight="1">
      <c r="A9" s="140" t="s">
        <v>87</v>
      </c>
      <c r="B9" s="141" t="s">
        <v>40</v>
      </c>
      <c r="C9" s="39" t="s">
        <v>24</v>
      </c>
      <c r="D9" s="64" t="s">
        <v>38</v>
      </c>
      <c r="E9" s="88" t="str">
        <f>E10</f>
        <v>06 1 00 00000</v>
      </c>
      <c r="F9" s="54">
        <f aca="true" t="shared" si="0" ref="F9:G11">F12</f>
        <v>0</v>
      </c>
      <c r="G9" s="54">
        <f t="shared" si="0"/>
        <v>0</v>
      </c>
      <c r="H9" s="55"/>
      <c r="K9" s="136"/>
    </row>
    <row r="10" spans="1:11" s="44" customFormat="1" ht="23.25" customHeight="1">
      <c r="A10" s="140"/>
      <c r="B10" s="141"/>
      <c r="C10" s="39" t="s">
        <v>30</v>
      </c>
      <c r="D10" s="64" t="s">
        <v>38</v>
      </c>
      <c r="E10" s="88" t="str">
        <f>E11</f>
        <v>06 1 00 00000</v>
      </c>
      <c r="F10" s="54">
        <f t="shared" si="0"/>
        <v>0</v>
      </c>
      <c r="G10" s="54">
        <f t="shared" si="0"/>
        <v>0</v>
      </c>
      <c r="H10" s="55"/>
      <c r="K10" s="78"/>
    </row>
    <row r="11" spans="1:11" s="44" customFormat="1" ht="23.25" customHeight="1">
      <c r="A11" s="140"/>
      <c r="B11" s="141"/>
      <c r="C11" s="39" t="s">
        <v>31</v>
      </c>
      <c r="D11" s="64" t="s">
        <v>38</v>
      </c>
      <c r="E11" s="88" t="str">
        <f>'Приложение 7'!F10</f>
        <v>06 1 00 00000</v>
      </c>
      <c r="F11" s="54">
        <f t="shared" si="0"/>
        <v>0</v>
      </c>
      <c r="G11" s="54">
        <f t="shared" si="0"/>
        <v>0</v>
      </c>
      <c r="H11" s="55"/>
      <c r="K11" s="136"/>
    </row>
    <row r="12" spans="1:11" s="8" customFormat="1" ht="14.25">
      <c r="A12" s="134" t="s">
        <v>88</v>
      </c>
      <c r="B12" s="150" t="s">
        <v>18</v>
      </c>
      <c r="C12" s="84" t="s">
        <v>24</v>
      </c>
      <c r="D12" s="64" t="s">
        <v>38</v>
      </c>
      <c r="E12" s="7" t="str">
        <f>E13</f>
        <v>06 1 01 00000</v>
      </c>
      <c r="F12" s="85">
        <f>F13+F14</f>
        <v>0</v>
      </c>
      <c r="G12" s="85">
        <f>G13+G14</f>
        <v>0</v>
      </c>
      <c r="H12" s="86"/>
      <c r="K12" s="136"/>
    </row>
    <row r="13" spans="1:11" s="8" customFormat="1" ht="14.25">
      <c r="A13" s="134"/>
      <c r="B13" s="150"/>
      <c r="C13" s="84" t="s">
        <v>30</v>
      </c>
      <c r="D13" s="64" t="s">
        <v>38</v>
      </c>
      <c r="E13" s="7" t="str">
        <f>E14</f>
        <v>06 1 01 00000</v>
      </c>
      <c r="F13" s="85"/>
      <c r="G13" s="85"/>
      <c r="H13" s="86"/>
      <c r="K13" s="79"/>
    </row>
    <row r="14" spans="1:11" s="8" customFormat="1" ht="14.25">
      <c r="A14" s="134"/>
      <c r="B14" s="150"/>
      <c r="C14" s="84" t="s">
        <v>31</v>
      </c>
      <c r="D14" s="64" t="s">
        <v>38</v>
      </c>
      <c r="E14" s="7" t="str">
        <f>'Приложение 7'!F12</f>
        <v>06 1 01 00000</v>
      </c>
      <c r="F14" s="85"/>
      <c r="G14" s="85"/>
      <c r="H14" s="86"/>
      <c r="K14" s="137"/>
    </row>
    <row r="15" spans="1:11" s="44" customFormat="1" ht="14.25" hidden="1">
      <c r="A15" s="140" t="s">
        <v>89</v>
      </c>
      <c r="B15" s="141" t="s">
        <v>33</v>
      </c>
      <c r="C15" s="39" t="s">
        <v>24</v>
      </c>
      <c r="D15" s="64" t="s">
        <v>38</v>
      </c>
      <c r="E15" s="88" t="str">
        <f>E16</f>
        <v>06 2 00 00000</v>
      </c>
      <c r="F15" s="54">
        <f aca="true" t="shared" si="1" ref="F15:G17">F18</f>
        <v>0</v>
      </c>
      <c r="G15" s="54">
        <f t="shared" si="1"/>
        <v>0</v>
      </c>
      <c r="H15" s="55"/>
      <c r="K15" s="136"/>
    </row>
    <row r="16" spans="1:11" s="44" customFormat="1" ht="14.25" hidden="1">
      <c r="A16" s="140"/>
      <c r="B16" s="141"/>
      <c r="C16" s="39" t="s">
        <v>30</v>
      </c>
      <c r="D16" s="64" t="s">
        <v>38</v>
      </c>
      <c r="E16" s="88" t="str">
        <f>E17</f>
        <v>06 2 00 00000</v>
      </c>
      <c r="F16" s="54">
        <f t="shared" si="1"/>
        <v>0</v>
      </c>
      <c r="G16" s="54">
        <f t="shared" si="1"/>
        <v>0</v>
      </c>
      <c r="H16" s="55"/>
      <c r="K16" s="136"/>
    </row>
    <row r="17" spans="1:11" s="44" customFormat="1" ht="14.25" hidden="1">
      <c r="A17" s="140"/>
      <c r="B17" s="141"/>
      <c r="C17" s="39" t="s">
        <v>31</v>
      </c>
      <c r="D17" s="64" t="s">
        <v>38</v>
      </c>
      <c r="E17" s="88" t="str">
        <f>'Приложение 7'!F13</f>
        <v>06 2 00 00000</v>
      </c>
      <c r="F17" s="54">
        <f t="shared" si="1"/>
        <v>0</v>
      </c>
      <c r="G17" s="54">
        <f t="shared" si="1"/>
        <v>0</v>
      </c>
      <c r="H17" s="55"/>
      <c r="K17" s="138"/>
    </row>
    <row r="18" spans="1:11" s="8" customFormat="1" ht="19.5" customHeight="1" hidden="1">
      <c r="A18" s="146" t="s">
        <v>114</v>
      </c>
      <c r="B18" s="147" t="s">
        <v>44</v>
      </c>
      <c r="C18" s="84" t="s">
        <v>24</v>
      </c>
      <c r="D18" s="64" t="s">
        <v>38</v>
      </c>
      <c r="E18" s="7" t="str">
        <f>E19</f>
        <v>06 2 01 00000</v>
      </c>
      <c r="F18" s="85">
        <f>F19+F20</f>
        <v>0</v>
      </c>
      <c r="G18" s="85">
        <f>G19+G20</f>
        <v>0</v>
      </c>
      <c r="H18" s="86"/>
      <c r="K18" s="139"/>
    </row>
    <row r="19" spans="1:11" s="8" customFormat="1" ht="19.5" customHeight="1" hidden="1">
      <c r="A19" s="134"/>
      <c r="B19" s="147"/>
      <c r="C19" s="84" t="s">
        <v>30</v>
      </c>
      <c r="D19" s="64" t="s">
        <v>38</v>
      </c>
      <c r="E19" s="7" t="str">
        <f>E20</f>
        <v>06 2 01 00000</v>
      </c>
      <c r="F19" s="85"/>
      <c r="G19" s="85"/>
      <c r="H19" s="86"/>
      <c r="K19" s="81"/>
    </row>
    <row r="20" spans="1:11" s="8" customFormat="1" ht="19.5" customHeight="1" hidden="1">
      <c r="A20" s="134"/>
      <c r="B20" s="147"/>
      <c r="C20" s="84" t="s">
        <v>31</v>
      </c>
      <c r="D20" s="64" t="s">
        <v>38</v>
      </c>
      <c r="E20" s="7" t="str">
        <f>'Приложение 7'!F15</f>
        <v>06 2 01 00000</v>
      </c>
      <c r="F20" s="85"/>
      <c r="G20" s="85"/>
      <c r="H20" s="86"/>
      <c r="K20" s="81"/>
    </row>
    <row r="21" spans="1:11" s="44" customFormat="1" ht="18.75" customHeight="1">
      <c r="A21" s="140" t="s">
        <v>91</v>
      </c>
      <c r="B21" s="141" t="s">
        <v>46</v>
      </c>
      <c r="C21" s="39" t="s">
        <v>24</v>
      </c>
      <c r="D21" s="64" t="s">
        <v>38</v>
      </c>
      <c r="E21" s="64" t="str">
        <f>E22</f>
        <v>06 3 00 00000</v>
      </c>
      <c r="F21" s="54">
        <f aca="true" t="shared" si="2" ref="F21:G23">F24+F27+F30+F33+F36+F39+F42+F45+F48+F51</f>
        <v>357972.1</v>
      </c>
      <c r="G21" s="54">
        <f t="shared" si="2"/>
        <v>136755.4</v>
      </c>
      <c r="H21" s="55">
        <f>G21/F21</f>
        <v>0.3820280966030593</v>
      </c>
      <c r="K21" s="81"/>
    </row>
    <row r="22" spans="1:11" s="44" customFormat="1" ht="18.75" customHeight="1">
      <c r="A22" s="140"/>
      <c r="B22" s="141"/>
      <c r="C22" s="39" t="s">
        <v>30</v>
      </c>
      <c r="D22" s="64" t="s">
        <v>38</v>
      </c>
      <c r="E22" s="64" t="str">
        <f>E23</f>
        <v>06 3 00 00000</v>
      </c>
      <c r="F22" s="54">
        <f t="shared" si="2"/>
        <v>190567.2</v>
      </c>
      <c r="G22" s="54">
        <f t="shared" si="2"/>
        <v>94949.7</v>
      </c>
      <c r="H22" s="55"/>
      <c r="K22" s="82"/>
    </row>
    <row r="23" spans="1:11" s="44" customFormat="1" ht="18.75" customHeight="1">
      <c r="A23" s="140"/>
      <c r="B23" s="141"/>
      <c r="C23" s="39" t="s">
        <v>31</v>
      </c>
      <c r="D23" s="64" t="s">
        <v>38</v>
      </c>
      <c r="E23" s="64" t="str">
        <f>'Приложение 7'!F16</f>
        <v>06 3 00 00000</v>
      </c>
      <c r="F23" s="54">
        <f t="shared" si="2"/>
        <v>167404.9</v>
      </c>
      <c r="G23" s="54">
        <f t="shared" si="2"/>
        <v>41805.7</v>
      </c>
      <c r="H23" s="55">
        <f>G23/F23</f>
        <v>0.2497280545551534</v>
      </c>
      <c r="K23" s="82"/>
    </row>
    <row r="24" spans="1:11" s="8" customFormat="1" ht="24" customHeight="1">
      <c r="A24" s="134" t="s">
        <v>92</v>
      </c>
      <c r="B24" s="148" t="s">
        <v>35</v>
      </c>
      <c r="C24" s="84" t="s">
        <v>24</v>
      </c>
      <c r="D24" s="64" t="s">
        <v>38</v>
      </c>
      <c r="E24" s="7" t="str">
        <f>E25</f>
        <v>06 3 01 00000</v>
      </c>
      <c r="F24" s="85">
        <f>F25+F26</f>
        <v>0</v>
      </c>
      <c r="G24" s="85">
        <f>G25+G26</f>
        <v>0</v>
      </c>
      <c r="H24" s="86"/>
      <c r="K24" s="83"/>
    </row>
    <row r="25" spans="1:11" s="8" customFormat="1" ht="24" customHeight="1">
      <c r="A25" s="134"/>
      <c r="B25" s="148"/>
      <c r="C25" s="84" t="s">
        <v>30</v>
      </c>
      <c r="D25" s="64" t="s">
        <v>38</v>
      </c>
      <c r="E25" s="7" t="str">
        <f>E26</f>
        <v>06 3 01 00000</v>
      </c>
      <c r="F25" s="85"/>
      <c r="G25" s="85"/>
      <c r="H25" s="86"/>
      <c r="K25" s="83"/>
    </row>
    <row r="26" spans="1:11" s="8" customFormat="1" ht="24" customHeight="1">
      <c r="A26" s="134"/>
      <c r="B26" s="148"/>
      <c r="C26" s="84" t="s">
        <v>31</v>
      </c>
      <c r="D26" s="64" t="s">
        <v>38</v>
      </c>
      <c r="E26" s="7" t="s">
        <v>48</v>
      </c>
      <c r="F26" s="7"/>
      <c r="G26" s="7"/>
      <c r="H26" s="86"/>
      <c r="K26" s="83"/>
    </row>
    <row r="27" spans="1:11" s="8" customFormat="1" ht="14.25">
      <c r="A27" s="134" t="s">
        <v>93</v>
      </c>
      <c r="B27" s="127" t="s">
        <v>13</v>
      </c>
      <c r="C27" s="84" t="s">
        <v>24</v>
      </c>
      <c r="D27" s="64" t="s">
        <v>38</v>
      </c>
      <c r="E27" s="7" t="str">
        <f>E28</f>
        <v>06 3 02 00000</v>
      </c>
      <c r="F27" s="85">
        <f>F28+F29</f>
        <v>0</v>
      </c>
      <c r="G27" s="85">
        <f>G28+G29</f>
        <v>0</v>
      </c>
      <c r="H27" s="86"/>
      <c r="K27" s="137"/>
    </row>
    <row r="28" spans="1:11" s="8" customFormat="1" ht="14.25">
      <c r="A28" s="134"/>
      <c r="B28" s="127"/>
      <c r="C28" s="84" t="s">
        <v>30</v>
      </c>
      <c r="D28" s="64" t="s">
        <v>38</v>
      </c>
      <c r="E28" s="7" t="str">
        <f>E29</f>
        <v>06 3 02 00000</v>
      </c>
      <c r="F28" s="85"/>
      <c r="G28" s="85"/>
      <c r="H28" s="86"/>
      <c r="K28" s="136"/>
    </row>
    <row r="29" spans="1:11" s="8" customFormat="1" ht="14.25">
      <c r="A29" s="134"/>
      <c r="B29" s="127"/>
      <c r="C29" s="84" t="s">
        <v>31</v>
      </c>
      <c r="D29" s="64" t="s">
        <v>38</v>
      </c>
      <c r="E29" s="7" t="str">
        <f>'Приложение 7'!F19</f>
        <v>06 3 02 00000</v>
      </c>
      <c r="F29" s="85"/>
      <c r="G29" s="85"/>
      <c r="H29" s="86"/>
      <c r="K29" s="80"/>
    </row>
    <row r="30" spans="1:11" s="8" customFormat="1" ht="14.25" hidden="1">
      <c r="A30" s="134" t="s">
        <v>94</v>
      </c>
      <c r="B30" s="127" t="s">
        <v>50</v>
      </c>
      <c r="C30" s="84" t="s">
        <v>24</v>
      </c>
      <c r="D30" s="64" t="s">
        <v>38</v>
      </c>
      <c r="E30" s="7" t="str">
        <f>E31</f>
        <v>06 3 03 00000</v>
      </c>
      <c r="F30" s="85">
        <f>F31+F32</f>
        <v>0</v>
      </c>
      <c r="G30" s="85">
        <f>G31+G32</f>
        <v>0</v>
      </c>
      <c r="H30" s="86" t="e">
        <f aca="true" t="shared" si="3" ref="H30:H38">G30/F30</f>
        <v>#DIV/0!</v>
      </c>
      <c r="K30" s="87"/>
    </row>
    <row r="31" spans="1:11" s="8" customFormat="1" ht="14.25" hidden="1">
      <c r="A31" s="134"/>
      <c r="B31" s="127"/>
      <c r="C31" s="84" t="s">
        <v>30</v>
      </c>
      <c r="D31" s="64" t="s">
        <v>38</v>
      </c>
      <c r="E31" s="7" t="str">
        <f>E32</f>
        <v>06 3 03 00000</v>
      </c>
      <c r="F31" s="85"/>
      <c r="G31" s="85"/>
      <c r="H31" s="86" t="e">
        <f t="shared" si="3"/>
        <v>#DIV/0!</v>
      </c>
      <c r="K31" s="87"/>
    </row>
    <row r="32" spans="1:11" s="8" customFormat="1" ht="14.25" hidden="1">
      <c r="A32" s="134"/>
      <c r="B32" s="127"/>
      <c r="C32" s="84" t="s">
        <v>31</v>
      </c>
      <c r="D32" s="64" t="s">
        <v>38</v>
      </c>
      <c r="E32" s="7" t="str">
        <f>'Приложение 7'!F20</f>
        <v>06 3 03 00000</v>
      </c>
      <c r="F32" s="85"/>
      <c r="G32" s="85"/>
      <c r="H32" s="86" t="e">
        <f t="shared" si="3"/>
        <v>#DIV/0!</v>
      </c>
      <c r="K32" s="87"/>
    </row>
    <row r="33" spans="1:11" s="8" customFormat="1" ht="19.5" customHeight="1" hidden="1">
      <c r="A33" s="134" t="s">
        <v>95</v>
      </c>
      <c r="B33" s="127" t="s">
        <v>52</v>
      </c>
      <c r="C33" s="84" t="s">
        <v>24</v>
      </c>
      <c r="D33" s="64" t="s">
        <v>38</v>
      </c>
      <c r="E33" s="7" t="str">
        <f>E34</f>
        <v>06 3 04 00000</v>
      </c>
      <c r="F33" s="85">
        <f>F34+F35</f>
        <v>0</v>
      </c>
      <c r="G33" s="85">
        <f>G34+G35</f>
        <v>0</v>
      </c>
      <c r="H33" s="86" t="e">
        <f t="shared" si="3"/>
        <v>#DIV/0!</v>
      </c>
      <c r="K33" s="87"/>
    </row>
    <row r="34" spans="1:11" s="8" customFormat="1" ht="19.5" customHeight="1" hidden="1">
      <c r="A34" s="134"/>
      <c r="B34" s="127"/>
      <c r="C34" s="84" t="s">
        <v>30</v>
      </c>
      <c r="D34" s="64" t="s">
        <v>38</v>
      </c>
      <c r="E34" s="7" t="str">
        <f>E35</f>
        <v>06 3 04 00000</v>
      </c>
      <c r="F34" s="85"/>
      <c r="G34" s="85"/>
      <c r="H34" s="86" t="e">
        <f t="shared" si="3"/>
        <v>#DIV/0!</v>
      </c>
      <c r="K34" s="87"/>
    </row>
    <row r="35" spans="1:11" s="8" customFormat="1" ht="19.5" customHeight="1" hidden="1">
      <c r="A35" s="134"/>
      <c r="B35" s="127"/>
      <c r="C35" s="84" t="s">
        <v>31</v>
      </c>
      <c r="D35" s="64" t="s">
        <v>38</v>
      </c>
      <c r="E35" s="7" t="str">
        <f>'Приложение 7'!F21</f>
        <v>06 3 04 00000</v>
      </c>
      <c r="F35" s="85"/>
      <c r="G35" s="85"/>
      <c r="H35" s="86" t="e">
        <f t="shared" si="3"/>
        <v>#DIV/0!</v>
      </c>
      <c r="K35" s="87"/>
    </row>
    <row r="36" spans="1:11" s="8" customFormat="1" ht="14.25">
      <c r="A36" s="134" t="s">
        <v>115</v>
      </c>
      <c r="B36" s="127" t="s">
        <v>14</v>
      </c>
      <c r="C36" s="84" t="s">
        <v>24</v>
      </c>
      <c r="D36" s="64" t="s">
        <v>38</v>
      </c>
      <c r="E36" s="89" t="str">
        <f>E37</f>
        <v>06 3 05 00000</v>
      </c>
      <c r="F36" s="85">
        <f>F37+F38</f>
        <v>15773.5</v>
      </c>
      <c r="G36" s="85">
        <f>G37+G38</f>
        <v>0</v>
      </c>
      <c r="H36" s="86">
        <f t="shared" si="3"/>
        <v>0</v>
      </c>
      <c r="K36" s="87"/>
    </row>
    <row r="37" spans="1:11" s="8" customFormat="1" ht="14.25">
      <c r="A37" s="134"/>
      <c r="B37" s="127"/>
      <c r="C37" s="84" t="s">
        <v>30</v>
      </c>
      <c r="D37" s="64" t="s">
        <v>38</v>
      </c>
      <c r="E37" s="89" t="str">
        <f>E38</f>
        <v>06 3 05 00000</v>
      </c>
      <c r="F37" s="85"/>
      <c r="G37" s="85"/>
      <c r="H37" s="86"/>
      <c r="K37" s="87"/>
    </row>
    <row r="38" spans="1:11" s="8" customFormat="1" ht="14.25">
      <c r="A38" s="134"/>
      <c r="B38" s="127"/>
      <c r="C38" s="84" t="s">
        <v>31</v>
      </c>
      <c r="D38" s="64" t="s">
        <v>38</v>
      </c>
      <c r="E38" s="89" t="str">
        <f>'Приложение 7'!F22</f>
        <v>06 3 05 00000</v>
      </c>
      <c r="F38" s="85">
        <v>15773.5</v>
      </c>
      <c r="G38" s="85"/>
      <c r="H38" s="86">
        <f t="shared" si="3"/>
        <v>0</v>
      </c>
      <c r="K38" s="87"/>
    </row>
    <row r="39" spans="1:11" s="8" customFormat="1" ht="14.25">
      <c r="A39" s="134" t="s">
        <v>116</v>
      </c>
      <c r="B39" s="127" t="s">
        <v>55</v>
      </c>
      <c r="C39" s="84" t="s">
        <v>24</v>
      </c>
      <c r="D39" s="64" t="s">
        <v>38</v>
      </c>
      <c r="E39" s="89" t="str">
        <f>E40</f>
        <v>06 3 06 00000</v>
      </c>
      <c r="F39" s="85">
        <f>F40+F41</f>
        <v>0</v>
      </c>
      <c r="G39" s="85">
        <f>G40+G41</f>
        <v>0</v>
      </c>
      <c r="H39" s="86"/>
      <c r="K39" s="87"/>
    </row>
    <row r="40" spans="1:11" s="8" customFormat="1" ht="14.25">
      <c r="A40" s="134"/>
      <c r="B40" s="127"/>
      <c r="C40" s="84" t="s">
        <v>30</v>
      </c>
      <c r="D40" s="64" t="s">
        <v>38</v>
      </c>
      <c r="E40" s="89" t="str">
        <f>E41</f>
        <v>06 3 06 00000</v>
      </c>
      <c r="F40" s="85"/>
      <c r="G40" s="85"/>
      <c r="H40" s="86"/>
      <c r="K40" s="87"/>
    </row>
    <row r="41" spans="1:11" s="8" customFormat="1" ht="14.25">
      <c r="A41" s="134"/>
      <c r="B41" s="127"/>
      <c r="C41" s="84" t="s">
        <v>31</v>
      </c>
      <c r="D41" s="64" t="s">
        <v>38</v>
      </c>
      <c r="E41" s="89" t="str">
        <f>'Приложение 7'!F23</f>
        <v>06 3 06 00000</v>
      </c>
      <c r="F41" s="85"/>
      <c r="G41" s="85"/>
      <c r="H41" s="86"/>
      <c r="K41" s="87"/>
    </row>
    <row r="42" spans="1:11" s="8" customFormat="1" ht="14.25" hidden="1">
      <c r="A42" s="134" t="s">
        <v>117</v>
      </c>
      <c r="B42" s="127" t="s">
        <v>85</v>
      </c>
      <c r="C42" s="84" t="s">
        <v>24</v>
      </c>
      <c r="D42" s="64" t="s">
        <v>38</v>
      </c>
      <c r="E42" s="89" t="str">
        <f>E43</f>
        <v>06 3 07 00000</v>
      </c>
      <c r="F42" s="85">
        <f>F43+F44</f>
        <v>0</v>
      </c>
      <c r="G42" s="85">
        <f>G43+G44</f>
        <v>0</v>
      </c>
      <c r="H42" s="86" t="e">
        <f>G42/F42</f>
        <v>#DIV/0!</v>
      </c>
      <c r="K42" s="87"/>
    </row>
    <row r="43" spans="1:11" s="8" customFormat="1" ht="14.25" hidden="1">
      <c r="A43" s="134"/>
      <c r="B43" s="127"/>
      <c r="C43" s="84" t="s">
        <v>30</v>
      </c>
      <c r="D43" s="64" t="s">
        <v>38</v>
      </c>
      <c r="E43" s="89" t="str">
        <f>E44</f>
        <v>06 3 07 00000</v>
      </c>
      <c r="F43" s="85"/>
      <c r="G43" s="85"/>
      <c r="H43" s="86" t="e">
        <f>G43/F43</f>
        <v>#DIV/0!</v>
      </c>
      <c r="K43" s="87"/>
    </row>
    <row r="44" spans="1:11" s="8" customFormat="1" ht="14.25" hidden="1">
      <c r="A44" s="134"/>
      <c r="B44" s="127"/>
      <c r="C44" s="84" t="s">
        <v>31</v>
      </c>
      <c r="D44" s="64" t="s">
        <v>38</v>
      </c>
      <c r="E44" s="89" t="str">
        <f>'Приложение 7'!F24</f>
        <v>06 3 07 00000</v>
      </c>
      <c r="F44" s="85"/>
      <c r="G44" s="85"/>
      <c r="H44" s="86" t="e">
        <f aca="true" t="shared" si="4" ref="H44:H53">G44/F44</f>
        <v>#DIV/0!</v>
      </c>
      <c r="K44" s="87"/>
    </row>
    <row r="45" spans="1:11" s="8" customFormat="1" ht="14.25" hidden="1">
      <c r="A45" s="134" t="s">
        <v>118</v>
      </c>
      <c r="B45" s="127" t="s">
        <v>59</v>
      </c>
      <c r="C45" s="84" t="s">
        <v>24</v>
      </c>
      <c r="D45" s="64" t="s">
        <v>38</v>
      </c>
      <c r="E45" s="89" t="str">
        <f>E47</f>
        <v>06 3 08 00000</v>
      </c>
      <c r="F45" s="85">
        <f>SUM(F46:F47)</f>
        <v>0</v>
      </c>
      <c r="G45" s="85">
        <f>SUM(G46:G47)</f>
        <v>0</v>
      </c>
      <c r="H45" s="86" t="e">
        <f t="shared" si="4"/>
        <v>#DIV/0!</v>
      </c>
      <c r="K45" s="87"/>
    </row>
    <row r="46" spans="1:11" s="8" customFormat="1" ht="14.25" hidden="1">
      <c r="A46" s="134"/>
      <c r="B46" s="127"/>
      <c r="C46" s="84" t="s">
        <v>30</v>
      </c>
      <c r="D46" s="64" t="s">
        <v>38</v>
      </c>
      <c r="E46" s="89" t="str">
        <f>E47</f>
        <v>06 3 08 00000</v>
      </c>
      <c r="F46" s="85"/>
      <c r="G46" s="85"/>
      <c r="H46" s="86" t="e">
        <f t="shared" si="4"/>
        <v>#DIV/0!</v>
      </c>
      <c r="K46" s="87"/>
    </row>
    <row r="47" spans="1:11" s="8" customFormat="1" ht="14.25" hidden="1">
      <c r="A47" s="134"/>
      <c r="B47" s="127"/>
      <c r="C47" s="84" t="s">
        <v>31</v>
      </c>
      <c r="D47" s="64" t="s">
        <v>38</v>
      </c>
      <c r="E47" s="89" t="str">
        <f>'Приложение 7'!F25</f>
        <v>06 3 08 00000</v>
      </c>
      <c r="F47" s="85"/>
      <c r="G47" s="85"/>
      <c r="H47" s="86" t="e">
        <f t="shared" si="4"/>
        <v>#DIV/0!</v>
      </c>
      <c r="K47" s="87"/>
    </row>
    <row r="48" spans="1:11" s="8" customFormat="1" ht="42" customHeight="1" hidden="1">
      <c r="A48" s="134" t="s">
        <v>119</v>
      </c>
      <c r="B48" s="127" t="s">
        <v>61</v>
      </c>
      <c r="C48" s="84" t="s">
        <v>24</v>
      </c>
      <c r="D48" s="64" t="s">
        <v>38</v>
      </c>
      <c r="E48" s="89" t="str">
        <f>E50</f>
        <v>06 3 09 00000</v>
      </c>
      <c r="F48" s="85">
        <f>SUM(F49:F50)</f>
        <v>0</v>
      </c>
      <c r="G48" s="85">
        <f>SUM(G49:G50)</f>
        <v>0</v>
      </c>
      <c r="H48" s="86" t="e">
        <f t="shared" si="4"/>
        <v>#DIV/0!</v>
      </c>
      <c r="K48" s="87"/>
    </row>
    <row r="49" spans="1:11" s="8" customFormat="1" ht="42" customHeight="1" hidden="1">
      <c r="A49" s="134"/>
      <c r="B49" s="127"/>
      <c r="C49" s="84" t="s">
        <v>30</v>
      </c>
      <c r="D49" s="64" t="s">
        <v>38</v>
      </c>
      <c r="E49" s="89" t="str">
        <f>E50</f>
        <v>06 3 09 00000</v>
      </c>
      <c r="F49" s="85"/>
      <c r="G49" s="85"/>
      <c r="H49" s="86"/>
      <c r="K49" s="87"/>
    </row>
    <row r="50" spans="1:11" s="8" customFormat="1" ht="42" customHeight="1" hidden="1">
      <c r="A50" s="134"/>
      <c r="B50" s="127"/>
      <c r="C50" s="84" t="s">
        <v>31</v>
      </c>
      <c r="D50" s="64" t="s">
        <v>38</v>
      </c>
      <c r="E50" s="89" t="str">
        <f>'Приложение 7'!F26</f>
        <v>06 3 09 00000</v>
      </c>
      <c r="F50" s="85"/>
      <c r="G50" s="85"/>
      <c r="H50" s="86" t="e">
        <f t="shared" si="4"/>
        <v>#DIV/0!</v>
      </c>
      <c r="K50" s="87"/>
    </row>
    <row r="51" spans="1:12" s="8" customFormat="1" ht="14.25">
      <c r="A51" s="134" t="s">
        <v>135</v>
      </c>
      <c r="B51" s="142" t="s">
        <v>129</v>
      </c>
      <c r="C51" s="84" t="s">
        <v>24</v>
      </c>
      <c r="D51" s="64" t="s">
        <v>38</v>
      </c>
      <c r="E51" s="104" t="s">
        <v>136</v>
      </c>
      <c r="F51" s="85">
        <f>SUM(F52:F53)</f>
        <v>342198.6</v>
      </c>
      <c r="G51" s="85">
        <f>SUM(G52:G53)</f>
        <v>136755.4</v>
      </c>
      <c r="H51" s="86">
        <f t="shared" si="4"/>
        <v>0.3996375204340404</v>
      </c>
      <c r="K51" s="87"/>
      <c r="L51" s="109"/>
    </row>
    <row r="52" spans="1:11" s="8" customFormat="1" ht="14.25">
      <c r="A52" s="134"/>
      <c r="B52" s="143"/>
      <c r="C52" s="84" t="s">
        <v>30</v>
      </c>
      <c r="D52" s="64" t="s">
        <v>38</v>
      </c>
      <c r="E52" s="104" t="s">
        <v>136</v>
      </c>
      <c r="F52" s="85">
        <v>190567.2</v>
      </c>
      <c r="G52" s="85">
        <v>94949.7</v>
      </c>
      <c r="H52" s="86">
        <f t="shared" si="4"/>
        <v>0.49824786217145445</v>
      </c>
      <c r="K52" s="87"/>
    </row>
    <row r="53" spans="1:11" s="8" customFormat="1" ht="14.25">
      <c r="A53" s="134"/>
      <c r="B53" s="144"/>
      <c r="C53" s="84" t="s">
        <v>31</v>
      </c>
      <c r="D53" s="64" t="s">
        <v>38</v>
      </c>
      <c r="E53" s="104" t="s">
        <v>136</v>
      </c>
      <c r="F53" s="85">
        <v>151631.4</v>
      </c>
      <c r="G53" s="85">
        <v>41805.7</v>
      </c>
      <c r="H53" s="86">
        <f t="shared" si="4"/>
        <v>0.2757060872616094</v>
      </c>
      <c r="K53" s="87"/>
    </row>
    <row r="54" spans="1:11" s="44" customFormat="1" ht="24" customHeight="1">
      <c r="A54" s="140" t="s">
        <v>101</v>
      </c>
      <c r="B54" s="141" t="s">
        <v>63</v>
      </c>
      <c r="C54" s="39" t="s">
        <v>24</v>
      </c>
      <c r="D54" s="64" t="s">
        <v>38</v>
      </c>
      <c r="E54" s="64" t="str">
        <f>E55</f>
        <v>06 4 00 00000</v>
      </c>
      <c r="F54" s="54">
        <f aca="true" t="shared" si="5" ref="F54:G56">F57+F60+F63+F66+F69+F72</f>
        <v>31971.4</v>
      </c>
      <c r="G54" s="54">
        <f t="shared" si="5"/>
        <v>14045.3</v>
      </c>
      <c r="H54" s="55">
        <f>G54/F54</f>
        <v>0.43930825675447427</v>
      </c>
      <c r="K54" s="77"/>
    </row>
    <row r="55" spans="1:11" s="44" customFormat="1" ht="24" customHeight="1">
      <c r="A55" s="140"/>
      <c r="B55" s="141"/>
      <c r="C55" s="39" t="s">
        <v>30</v>
      </c>
      <c r="D55" s="64" t="s">
        <v>38</v>
      </c>
      <c r="E55" s="64" t="str">
        <f>E56</f>
        <v>06 4 00 00000</v>
      </c>
      <c r="F55" s="54">
        <f t="shared" si="5"/>
        <v>0</v>
      </c>
      <c r="G55" s="54">
        <f t="shared" si="5"/>
        <v>0</v>
      </c>
      <c r="H55" s="55"/>
      <c r="K55" s="77"/>
    </row>
    <row r="56" spans="1:11" s="44" customFormat="1" ht="24" customHeight="1">
      <c r="A56" s="140"/>
      <c r="B56" s="141"/>
      <c r="C56" s="39" t="s">
        <v>31</v>
      </c>
      <c r="D56" s="64" t="s">
        <v>38</v>
      </c>
      <c r="E56" s="64" t="str">
        <f>'Приложение 7'!F28</f>
        <v>06 4 00 00000</v>
      </c>
      <c r="F56" s="54">
        <f t="shared" si="5"/>
        <v>31971.4</v>
      </c>
      <c r="G56" s="54">
        <f t="shared" si="5"/>
        <v>14045.3</v>
      </c>
      <c r="H56" s="55">
        <f>G56/F56</f>
        <v>0.43930825675447427</v>
      </c>
      <c r="K56" s="77"/>
    </row>
    <row r="57" spans="1:11" s="8" customFormat="1" ht="14.25">
      <c r="A57" s="134" t="s">
        <v>120</v>
      </c>
      <c r="B57" s="147" t="s">
        <v>17</v>
      </c>
      <c r="C57" s="84" t="s">
        <v>24</v>
      </c>
      <c r="D57" s="64" t="s">
        <v>38</v>
      </c>
      <c r="E57" s="7" t="str">
        <f>E58</f>
        <v>06 4 01 00000</v>
      </c>
      <c r="F57" s="85">
        <f>F58+F59</f>
        <v>31971.4</v>
      </c>
      <c r="G57" s="85">
        <f>G58+G59</f>
        <v>14045.3</v>
      </c>
      <c r="H57" s="86">
        <f>G57/F57</f>
        <v>0.43930825675447427</v>
      </c>
      <c r="K57" s="87"/>
    </row>
    <row r="58" spans="1:11" s="8" customFormat="1" ht="14.25">
      <c r="A58" s="134"/>
      <c r="B58" s="147"/>
      <c r="C58" s="84" t="s">
        <v>30</v>
      </c>
      <c r="D58" s="64" t="s">
        <v>38</v>
      </c>
      <c r="E58" s="7" t="str">
        <f>E59</f>
        <v>06 4 01 00000</v>
      </c>
      <c r="F58" s="85"/>
      <c r="G58" s="85"/>
      <c r="H58" s="86"/>
      <c r="K58" s="87"/>
    </row>
    <row r="59" spans="1:11" s="8" customFormat="1" ht="14.25">
      <c r="A59" s="134"/>
      <c r="B59" s="147"/>
      <c r="C59" s="84" t="s">
        <v>31</v>
      </c>
      <c r="D59" s="64" t="s">
        <v>38</v>
      </c>
      <c r="E59" s="7" t="str">
        <f>'Приложение 7'!F30</f>
        <v>06 4 01 00000</v>
      </c>
      <c r="F59" s="85">
        <v>31971.4</v>
      </c>
      <c r="G59" s="85">
        <v>14045.3</v>
      </c>
      <c r="H59" s="86">
        <f>G59/F59</f>
        <v>0.43930825675447427</v>
      </c>
      <c r="K59" s="87"/>
    </row>
    <row r="60" spans="1:11" s="8" customFormat="1" ht="18.75" customHeight="1" hidden="1">
      <c r="A60" s="128" t="s">
        <v>121</v>
      </c>
      <c r="B60" s="127" t="s">
        <v>66</v>
      </c>
      <c r="C60" s="84" t="s">
        <v>24</v>
      </c>
      <c r="D60" s="64" t="s">
        <v>38</v>
      </c>
      <c r="E60" s="7" t="str">
        <f>E61</f>
        <v>06 4 02 00000</v>
      </c>
      <c r="F60" s="91">
        <f>SUM(F61:F62)</f>
        <v>0</v>
      </c>
      <c r="G60" s="91">
        <f>SUM(G61:G62)</f>
        <v>0</v>
      </c>
      <c r="H60" s="86" t="e">
        <f>G60/F60</f>
        <v>#DIV/0!</v>
      </c>
      <c r="K60" s="87"/>
    </row>
    <row r="61" spans="1:11" s="8" customFormat="1" ht="18.75" customHeight="1" hidden="1">
      <c r="A61" s="129"/>
      <c r="B61" s="127"/>
      <c r="C61" s="84" t="s">
        <v>30</v>
      </c>
      <c r="D61" s="64" t="s">
        <v>38</v>
      </c>
      <c r="E61" s="7" t="str">
        <f>E62</f>
        <v>06 4 02 00000</v>
      </c>
      <c r="F61" s="91"/>
      <c r="G61" s="91"/>
      <c r="H61" s="86" t="e">
        <f>G61/F61</f>
        <v>#DIV/0!</v>
      </c>
      <c r="K61" s="87"/>
    </row>
    <row r="62" spans="1:11" s="8" customFormat="1" ht="18.75" customHeight="1" hidden="1">
      <c r="A62" s="130"/>
      <c r="B62" s="127"/>
      <c r="C62" s="84" t="s">
        <v>31</v>
      </c>
      <c r="D62" s="64" t="s">
        <v>38</v>
      </c>
      <c r="E62" s="7" t="str">
        <f>'Приложение 7'!F31</f>
        <v>06 4 02 00000</v>
      </c>
      <c r="F62" s="91"/>
      <c r="G62" s="91"/>
      <c r="H62" s="86" t="e">
        <f>G62/F62</f>
        <v>#DIV/0!</v>
      </c>
      <c r="K62" s="87"/>
    </row>
    <row r="63" spans="1:11" s="8" customFormat="1" ht="14.25">
      <c r="A63" s="128" t="s">
        <v>122</v>
      </c>
      <c r="B63" s="127" t="s">
        <v>15</v>
      </c>
      <c r="C63" s="84" t="s">
        <v>24</v>
      </c>
      <c r="D63" s="64" t="s">
        <v>38</v>
      </c>
      <c r="E63" s="7" t="str">
        <f>E64</f>
        <v>06 4 03 00000</v>
      </c>
      <c r="F63" s="91">
        <f>SUM(F64:F65)</f>
        <v>0</v>
      </c>
      <c r="G63" s="91">
        <f>SUM(G64:G65)</f>
        <v>0</v>
      </c>
      <c r="H63" s="86"/>
      <c r="K63" s="87"/>
    </row>
    <row r="64" spans="1:11" s="8" customFormat="1" ht="14.25">
      <c r="A64" s="129"/>
      <c r="B64" s="127"/>
      <c r="C64" s="84" t="s">
        <v>30</v>
      </c>
      <c r="D64" s="64" t="s">
        <v>38</v>
      </c>
      <c r="E64" s="7" t="str">
        <f>E65</f>
        <v>06 4 03 00000</v>
      </c>
      <c r="F64" s="91"/>
      <c r="G64" s="91"/>
      <c r="H64" s="86"/>
      <c r="K64" s="87"/>
    </row>
    <row r="65" spans="1:11" s="8" customFormat="1" ht="14.25">
      <c r="A65" s="130"/>
      <c r="B65" s="127"/>
      <c r="C65" s="84" t="s">
        <v>31</v>
      </c>
      <c r="D65" s="64" t="s">
        <v>38</v>
      </c>
      <c r="E65" s="7" t="str">
        <f>'Приложение 7'!F32</f>
        <v>06 4 03 00000</v>
      </c>
      <c r="F65" s="91"/>
      <c r="G65" s="91"/>
      <c r="H65" s="86"/>
      <c r="K65" s="87"/>
    </row>
    <row r="66" spans="1:11" s="8" customFormat="1" ht="14.25">
      <c r="A66" s="128" t="s">
        <v>123</v>
      </c>
      <c r="B66" s="127" t="s">
        <v>16</v>
      </c>
      <c r="C66" s="84" t="s">
        <v>24</v>
      </c>
      <c r="D66" s="64" t="s">
        <v>38</v>
      </c>
      <c r="E66" s="7" t="str">
        <f>E67</f>
        <v>06 4 04 00000</v>
      </c>
      <c r="F66" s="91">
        <f>SUM(F67:F68)</f>
        <v>0</v>
      </c>
      <c r="G66" s="91">
        <f>SUM(G67:G68)</f>
        <v>0</v>
      </c>
      <c r="H66" s="86"/>
      <c r="K66" s="87"/>
    </row>
    <row r="67" spans="1:11" s="8" customFormat="1" ht="14.25">
      <c r="A67" s="129"/>
      <c r="B67" s="127"/>
      <c r="C67" s="84" t="s">
        <v>30</v>
      </c>
      <c r="D67" s="64" t="s">
        <v>38</v>
      </c>
      <c r="E67" s="7" t="str">
        <f>E68</f>
        <v>06 4 04 00000</v>
      </c>
      <c r="F67" s="91"/>
      <c r="G67" s="91"/>
      <c r="H67" s="86"/>
      <c r="K67" s="87"/>
    </row>
    <row r="68" spans="1:11" s="8" customFormat="1" ht="14.25">
      <c r="A68" s="130"/>
      <c r="B68" s="127"/>
      <c r="C68" s="84" t="s">
        <v>31</v>
      </c>
      <c r="D68" s="64" t="s">
        <v>38</v>
      </c>
      <c r="E68" s="7" t="str">
        <f>'Приложение 7'!F33</f>
        <v>06 4 04 00000</v>
      </c>
      <c r="F68" s="91"/>
      <c r="G68" s="91"/>
      <c r="H68" s="86"/>
      <c r="K68" s="87"/>
    </row>
    <row r="69" spans="1:11" s="8" customFormat="1" ht="14.25" hidden="1">
      <c r="A69" s="128" t="s">
        <v>124</v>
      </c>
      <c r="B69" s="127" t="s">
        <v>72</v>
      </c>
      <c r="C69" s="84" t="s">
        <v>24</v>
      </c>
      <c r="D69" s="64" t="s">
        <v>38</v>
      </c>
      <c r="E69" s="7" t="str">
        <f>E70</f>
        <v>06 4 05 00000</v>
      </c>
      <c r="F69" s="91">
        <f>SUM(F70:F71)</f>
        <v>0</v>
      </c>
      <c r="G69" s="91">
        <f>SUM(G70:G71)</f>
        <v>0</v>
      </c>
      <c r="H69" s="86" t="e">
        <f aca="true" t="shared" si="6" ref="H69:H74">G69/F69</f>
        <v>#DIV/0!</v>
      </c>
      <c r="K69" s="87"/>
    </row>
    <row r="70" spans="1:11" s="8" customFormat="1" ht="14.25" hidden="1">
      <c r="A70" s="129"/>
      <c r="B70" s="127"/>
      <c r="C70" s="84" t="s">
        <v>30</v>
      </c>
      <c r="D70" s="64" t="s">
        <v>38</v>
      </c>
      <c r="E70" s="7" t="str">
        <f>E71</f>
        <v>06 4 05 00000</v>
      </c>
      <c r="F70" s="91"/>
      <c r="G70" s="91"/>
      <c r="H70" s="86" t="e">
        <f t="shared" si="6"/>
        <v>#DIV/0!</v>
      </c>
      <c r="K70" s="87"/>
    </row>
    <row r="71" spans="1:11" s="8" customFormat="1" ht="14.25" hidden="1">
      <c r="A71" s="130"/>
      <c r="B71" s="127"/>
      <c r="C71" s="84" t="s">
        <v>31</v>
      </c>
      <c r="D71" s="64" t="s">
        <v>38</v>
      </c>
      <c r="E71" s="7" t="str">
        <f>'Приложение 7'!F35</f>
        <v>06 4 05 00000</v>
      </c>
      <c r="F71" s="91"/>
      <c r="G71" s="91"/>
      <c r="H71" s="86" t="e">
        <f t="shared" si="6"/>
        <v>#DIV/0!</v>
      </c>
      <c r="K71" s="87"/>
    </row>
    <row r="72" spans="1:11" s="8" customFormat="1" ht="14.25" hidden="1">
      <c r="A72" s="128" t="s">
        <v>125</v>
      </c>
      <c r="B72" s="127" t="s">
        <v>74</v>
      </c>
      <c r="C72" s="84" t="s">
        <v>24</v>
      </c>
      <c r="D72" s="64" t="s">
        <v>38</v>
      </c>
      <c r="E72" s="7" t="str">
        <f>E74</f>
        <v>06 4 06 00000</v>
      </c>
      <c r="F72" s="91">
        <f>SUM(F73:F74)</f>
        <v>0</v>
      </c>
      <c r="G72" s="91">
        <f>SUM(G73:G74)</f>
        <v>0</v>
      </c>
      <c r="H72" s="86" t="e">
        <f t="shared" si="6"/>
        <v>#DIV/0!</v>
      </c>
      <c r="J72" s="81"/>
      <c r="K72" s="87"/>
    </row>
    <row r="73" spans="1:11" s="8" customFormat="1" ht="14.25" hidden="1">
      <c r="A73" s="129"/>
      <c r="B73" s="127"/>
      <c r="C73" s="84" t="s">
        <v>30</v>
      </c>
      <c r="D73" s="64" t="s">
        <v>38</v>
      </c>
      <c r="E73" s="7" t="str">
        <f>E74</f>
        <v>06 4 06 00000</v>
      </c>
      <c r="F73" s="91"/>
      <c r="G73" s="91"/>
      <c r="H73" s="86" t="e">
        <f t="shared" si="6"/>
        <v>#DIV/0!</v>
      </c>
      <c r="J73" s="81"/>
      <c r="K73" s="87"/>
    </row>
    <row r="74" spans="1:11" s="8" customFormat="1" ht="14.25" hidden="1">
      <c r="A74" s="130"/>
      <c r="B74" s="127"/>
      <c r="C74" s="84" t="s">
        <v>31</v>
      </c>
      <c r="D74" s="64" t="s">
        <v>38</v>
      </c>
      <c r="E74" s="7" t="str">
        <f>'Приложение 7'!F36</f>
        <v>06 4 06 00000</v>
      </c>
      <c r="F74" s="91"/>
      <c r="G74" s="91"/>
      <c r="H74" s="86" t="e">
        <f t="shared" si="6"/>
        <v>#DIV/0!</v>
      </c>
      <c r="K74" s="87"/>
    </row>
    <row r="75" spans="1:8" ht="24" customHeight="1">
      <c r="A75" s="131" t="s">
        <v>109</v>
      </c>
      <c r="B75" s="115" t="s">
        <v>76</v>
      </c>
      <c r="C75" s="39" t="s">
        <v>24</v>
      </c>
      <c r="D75" s="64" t="s">
        <v>38</v>
      </c>
      <c r="E75" s="64" t="str">
        <f>E77</f>
        <v>06 5 00 00000</v>
      </c>
      <c r="F75" s="46">
        <f>SUM(F76:F77)</f>
        <v>0</v>
      </c>
      <c r="G75" s="46">
        <f>SUM(G76:G77)</f>
        <v>0</v>
      </c>
      <c r="H75" s="55"/>
    </row>
    <row r="76" spans="1:8" ht="24" customHeight="1">
      <c r="A76" s="132"/>
      <c r="B76" s="115"/>
      <c r="C76" s="39" t="s">
        <v>30</v>
      </c>
      <c r="D76" s="64" t="s">
        <v>38</v>
      </c>
      <c r="E76" s="64" t="str">
        <f>E77</f>
        <v>06 5 00 00000</v>
      </c>
      <c r="F76" s="46">
        <f>F88+F85+F82+F79</f>
        <v>0</v>
      </c>
      <c r="G76" s="46">
        <f>G88+G85+G82+G79</f>
        <v>0</v>
      </c>
      <c r="H76" s="55"/>
    </row>
    <row r="77" spans="1:8" ht="24" customHeight="1">
      <c r="A77" s="133"/>
      <c r="B77" s="115"/>
      <c r="C77" s="39" t="s">
        <v>31</v>
      </c>
      <c r="D77" s="64" t="s">
        <v>38</v>
      </c>
      <c r="E77" s="64" t="str">
        <f>'Приложение 7'!F38</f>
        <v>06 5 00 00000</v>
      </c>
      <c r="F77" s="46">
        <f>F89+F86+F83+F80</f>
        <v>0</v>
      </c>
      <c r="G77" s="46">
        <f>G89+G86+G83+G80</f>
        <v>0</v>
      </c>
      <c r="H77" s="55"/>
    </row>
    <row r="78" spans="1:8" ht="14.25" hidden="1">
      <c r="A78" s="128" t="s">
        <v>110</v>
      </c>
      <c r="B78" s="127" t="s">
        <v>86</v>
      </c>
      <c r="C78" s="84" t="s">
        <v>24</v>
      </c>
      <c r="D78" s="64" t="s">
        <v>38</v>
      </c>
      <c r="E78" s="7" t="str">
        <f>E80</f>
        <v>06 5 01 00000</v>
      </c>
      <c r="F78" s="91">
        <f>SUM(F79:F80)</f>
        <v>0</v>
      </c>
      <c r="G78" s="91">
        <f>SUM(G79:G80)</f>
        <v>0</v>
      </c>
      <c r="H78" s="86"/>
    </row>
    <row r="79" spans="1:8" ht="14.25" hidden="1">
      <c r="A79" s="129"/>
      <c r="B79" s="127"/>
      <c r="C79" s="84" t="s">
        <v>30</v>
      </c>
      <c r="D79" s="64" t="s">
        <v>38</v>
      </c>
      <c r="E79" s="7" t="str">
        <f>E80</f>
        <v>06 5 01 00000</v>
      </c>
      <c r="F79" s="91"/>
      <c r="G79" s="91"/>
      <c r="H79" s="86"/>
    </row>
    <row r="80" spans="1:8" ht="14.25" hidden="1">
      <c r="A80" s="130"/>
      <c r="B80" s="127"/>
      <c r="C80" s="84" t="s">
        <v>31</v>
      </c>
      <c r="D80" s="64" t="s">
        <v>38</v>
      </c>
      <c r="E80" s="7" t="str">
        <f>'Приложение 7'!F39</f>
        <v>06 5 01 00000</v>
      </c>
      <c r="F80" s="91"/>
      <c r="G80" s="91"/>
      <c r="H80" s="86"/>
    </row>
    <row r="81" spans="1:8" ht="14.25">
      <c r="A81" s="128" t="s">
        <v>111</v>
      </c>
      <c r="B81" s="127" t="s">
        <v>79</v>
      </c>
      <c r="C81" s="84" t="s">
        <v>24</v>
      </c>
      <c r="D81" s="64" t="s">
        <v>38</v>
      </c>
      <c r="E81" s="7" t="str">
        <f>E83</f>
        <v>06 5 02 00000</v>
      </c>
      <c r="F81" s="91">
        <f>SUM(F82:F83)</f>
        <v>0</v>
      </c>
      <c r="G81" s="91">
        <f>SUM(G82:G83)</f>
        <v>0</v>
      </c>
      <c r="H81" s="86"/>
    </row>
    <row r="82" spans="1:8" ht="14.25">
      <c r="A82" s="129"/>
      <c r="B82" s="127"/>
      <c r="C82" s="84" t="s">
        <v>30</v>
      </c>
      <c r="D82" s="64" t="s">
        <v>38</v>
      </c>
      <c r="E82" s="7" t="str">
        <f>E83</f>
        <v>06 5 02 00000</v>
      </c>
      <c r="F82" s="91"/>
      <c r="G82" s="91"/>
      <c r="H82" s="86"/>
    </row>
    <row r="83" spans="1:8" ht="14.25">
      <c r="A83" s="130"/>
      <c r="B83" s="127"/>
      <c r="C83" s="84" t="s">
        <v>31</v>
      </c>
      <c r="D83" s="64" t="s">
        <v>38</v>
      </c>
      <c r="E83" s="7" t="str">
        <f>'Приложение 7'!F40</f>
        <v>06 5 02 00000</v>
      </c>
      <c r="F83" s="91"/>
      <c r="G83" s="91"/>
      <c r="H83" s="86"/>
    </row>
    <row r="84" spans="1:8" ht="14.25" hidden="1">
      <c r="A84" s="128" t="s">
        <v>112</v>
      </c>
      <c r="B84" s="127" t="s">
        <v>81</v>
      </c>
      <c r="C84" s="84" t="s">
        <v>24</v>
      </c>
      <c r="D84" s="64" t="s">
        <v>38</v>
      </c>
      <c r="E84" s="7" t="str">
        <f>E86</f>
        <v>06 5 03 00000</v>
      </c>
      <c r="F84" s="91">
        <f>SUM(F85:F86)</f>
        <v>0</v>
      </c>
      <c r="G84" s="91">
        <f>SUM(G85:G86)</f>
        <v>0</v>
      </c>
      <c r="H84" s="86"/>
    </row>
    <row r="85" spans="1:8" ht="14.25" hidden="1">
      <c r="A85" s="129"/>
      <c r="B85" s="127"/>
      <c r="C85" s="84" t="s">
        <v>30</v>
      </c>
      <c r="D85" s="64" t="s">
        <v>38</v>
      </c>
      <c r="E85" s="7" t="str">
        <f>E86</f>
        <v>06 5 03 00000</v>
      </c>
      <c r="F85" s="91"/>
      <c r="G85" s="91"/>
      <c r="H85" s="86"/>
    </row>
    <row r="86" spans="1:8" ht="14.25" hidden="1">
      <c r="A86" s="130"/>
      <c r="B86" s="127"/>
      <c r="C86" s="84" t="s">
        <v>31</v>
      </c>
      <c r="D86" s="64" t="s">
        <v>38</v>
      </c>
      <c r="E86" s="7" t="str">
        <f>'Приложение 7'!F41</f>
        <v>06 5 03 00000</v>
      </c>
      <c r="F86" s="91"/>
      <c r="G86" s="91"/>
      <c r="H86" s="86"/>
    </row>
    <row r="87" spans="1:8" ht="14.25" hidden="1">
      <c r="A87" s="128" t="s">
        <v>113</v>
      </c>
      <c r="B87" s="127" t="s">
        <v>83</v>
      </c>
      <c r="C87" s="84" t="s">
        <v>24</v>
      </c>
      <c r="D87" s="64" t="s">
        <v>38</v>
      </c>
      <c r="E87" s="7" t="str">
        <f>E89</f>
        <v>06 5 04 00000</v>
      </c>
      <c r="F87" s="91">
        <f>SUM(F88:F89)</f>
        <v>0</v>
      </c>
      <c r="G87" s="91">
        <f>SUM(G88:G89)</f>
        <v>0</v>
      </c>
      <c r="H87" s="86" t="e">
        <f>G87/F87</f>
        <v>#DIV/0!</v>
      </c>
    </row>
    <row r="88" spans="1:8" ht="14.25" hidden="1">
      <c r="A88" s="129"/>
      <c r="B88" s="127"/>
      <c r="C88" s="84" t="s">
        <v>30</v>
      </c>
      <c r="D88" s="64" t="s">
        <v>38</v>
      </c>
      <c r="E88" s="7" t="str">
        <f>E89</f>
        <v>06 5 04 00000</v>
      </c>
      <c r="F88" s="91"/>
      <c r="G88" s="91"/>
      <c r="H88" s="86" t="e">
        <f>G88/F88</f>
        <v>#DIV/0!</v>
      </c>
    </row>
    <row r="89" spans="1:8" ht="14.25" hidden="1">
      <c r="A89" s="130"/>
      <c r="B89" s="127"/>
      <c r="C89" s="84" t="s">
        <v>31</v>
      </c>
      <c r="D89" s="64" t="s">
        <v>38</v>
      </c>
      <c r="E89" s="7" t="str">
        <f>'Приложение 7'!F42</f>
        <v>06 5 04 00000</v>
      </c>
      <c r="F89" s="91"/>
      <c r="G89" s="91"/>
      <c r="H89" s="86" t="e">
        <f>G89/F89</f>
        <v>#DIV/0!</v>
      </c>
    </row>
  </sheetData>
  <sheetProtection/>
  <mergeCells count="68">
    <mergeCell ref="C3:C4"/>
    <mergeCell ref="D3:H3"/>
    <mergeCell ref="A1:H1"/>
    <mergeCell ref="A2:H2"/>
    <mergeCell ref="B21:B23"/>
    <mergeCell ref="B9:B11"/>
    <mergeCell ref="B12:B14"/>
    <mergeCell ref="B15:B17"/>
    <mergeCell ref="B6:B8"/>
    <mergeCell ref="B18:B20"/>
    <mergeCell ref="A3:A4"/>
    <mergeCell ref="B3:B4"/>
    <mergeCell ref="A24:A26"/>
    <mergeCell ref="A27:A29"/>
    <mergeCell ref="B57:B59"/>
    <mergeCell ref="B24:B26"/>
    <mergeCell ref="B27:B29"/>
    <mergeCell ref="B30:B32"/>
    <mergeCell ref="B33:B35"/>
    <mergeCell ref="B36:B38"/>
    <mergeCell ref="B54:B56"/>
    <mergeCell ref="B39:B41"/>
    <mergeCell ref="B51:B53"/>
    <mergeCell ref="B42:B44"/>
    <mergeCell ref="A6:A8"/>
    <mergeCell ref="A9:A11"/>
    <mergeCell ref="A12:A14"/>
    <mergeCell ref="A15:A17"/>
    <mergeCell ref="A18:A20"/>
    <mergeCell ref="A21:A23"/>
    <mergeCell ref="A30:A32"/>
    <mergeCell ref="A33:A35"/>
    <mergeCell ref="A36:A38"/>
    <mergeCell ref="A54:A56"/>
    <mergeCell ref="A57:A59"/>
    <mergeCell ref="A39:A41"/>
    <mergeCell ref="A42:A44"/>
    <mergeCell ref="A51:A53"/>
    <mergeCell ref="B60:B62"/>
    <mergeCell ref="A63:A65"/>
    <mergeCell ref="B63:B65"/>
    <mergeCell ref="A66:A68"/>
    <mergeCell ref="K5:K7"/>
    <mergeCell ref="K8:K9"/>
    <mergeCell ref="K11:K12"/>
    <mergeCell ref="K14:K16"/>
    <mergeCell ref="K17:K18"/>
    <mergeCell ref="K27:K28"/>
    <mergeCell ref="B66:B68"/>
    <mergeCell ref="A69:A71"/>
    <mergeCell ref="B69:B71"/>
    <mergeCell ref="A72:A74"/>
    <mergeCell ref="B72:B74"/>
    <mergeCell ref="A45:A47"/>
    <mergeCell ref="B45:B47"/>
    <mergeCell ref="B48:B50"/>
    <mergeCell ref="A48:A50"/>
    <mergeCell ref="A60:A62"/>
    <mergeCell ref="B87:B89"/>
    <mergeCell ref="A87:A89"/>
    <mergeCell ref="A75:A77"/>
    <mergeCell ref="B75:B77"/>
    <mergeCell ref="B78:B80"/>
    <mergeCell ref="A78:A80"/>
    <mergeCell ref="A81:A83"/>
    <mergeCell ref="A84:A86"/>
    <mergeCell ref="B81:B83"/>
    <mergeCell ref="B84:B86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0.140625" style="0" bestFit="1" customWidth="1"/>
    <col min="2" max="2" width="47.8515625" style="0" bestFit="1" customWidth="1"/>
    <col min="3" max="3" width="35.7109375" style="0" customWidth="1"/>
    <col min="4" max="5" width="14.140625" style="0" customWidth="1"/>
    <col min="6" max="6" width="8.8515625" style="6" customWidth="1"/>
    <col min="9" max="9" width="49.421875" style="0" customWidth="1"/>
  </cols>
  <sheetData>
    <row r="1" spans="1:10" ht="14.25">
      <c r="A1" s="117" t="s">
        <v>34</v>
      </c>
      <c r="B1" s="117"/>
      <c r="C1" s="117"/>
      <c r="D1" s="117"/>
      <c r="E1" s="117"/>
      <c r="F1" s="38"/>
      <c r="G1" s="32"/>
      <c r="H1" s="32"/>
      <c r="I1" s="32"/>
      <c r="J1" s="32"/>
    </row>
    <row r="2" spans="1:10" ht="30.75" customHeight="1">
      <c r="A2" s="155" t="s">
        <v>143</v>
      </c>
      <c r="B2" s="155"/>
      <c r="C2" s="155"/>
      <c r="D2" s="155"/>
      <c r="E2" s="155"/>
      <c r="F2" s="33"/>
      <c r="G2" s="33"/>
      <c r="H2" s="33"/>
      <c r="I2" s="33"/>
      <c r="J2" s="33"/>
    </row>
    <row r="3" spans="1:10" s="26" customFormat="1" ht="13.5">
      <c r="A3" s="119" t="s">
        <v>21</v>
      </c>
      <c r="B3" s="119" t="s">
        <v>1</v>
      </c>
      <c r="C3" s="119" t="s">
        <v>20</v>
      </c>
      <c r="D3" s="112" t="s">
        <v>22</v>
      </c>
      <c r="E3" s="112"/>
      <c r="F3" s="34"/>
      <c r="G3" s="34"/>
      <c r="H3" s="34"/>
      <c r="I3" s="34"/>
      <c r="J3" s="34"/>
    </row>
    <row r="4" spans="1:6" s="26" customFormat="1" ht="41.25">
      <c r="A4" s="119"/>
      <c r="B4" s="119"/>
      <c r="C4" s="119"/>
      <c r="D4" s="3" t="s">
        <v>23</v>
      </c>
      <c r="E4" s="3" t="s">
        <v>144</v>
      </c>
      <c r="F4" s="34"/>
    </row>
    <row r="5" spans="1:9" s="26" customFormat="1" ht="13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4"/>
      <c r="H5" s="105"/>
      <c r="I5" s="106"/>
    </row>
    <row r="6" spans="1:9" s="42" customFormat="1" ht="14.25" customHeight="1">
      <c r="A6" s="145">
        <f>'Приложение 8'!A6:A8</f>
        <v>1</v>
      </c>
      <c r="B6" s="151" t="str">
        <f>'Приложение 8'!B6:B8</f>
        <v>Программа "Обеспечение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2014-2024 годы"</v>
      </c>
      <c r="C6" s="35" t="s">
        <v>24</v>
      </c>
      <c r="D6" s="45">
        <f aca="true" t="shared" si="0" ref="D6:E11">D12+D24+D36+D102+D144</f>
        <v>526522</v>
      </c>
      <c r="E6" s="45">
        <f t="shared" si="0"/>
        <v>169402.8</v>
      </c>
      <c r="F6" s="41"/>
      <c r="H6" s="105"/>
      <c r="I6" s="106"/>
    </row>
    <row r="7" spans="1:9" s="42" customFormat="1" ht="14.25">
      <c r="A7" s="145"/>
      <c r="B7" s="151"/>
      <c r="C7" s="35" t="s">
        <v>25</v>
      </c>
      <c r="D7" s="45">
        <f t="shared" si="0"/>
        <v>190567.2</v>
      </c>
      <c r="E7" s="45">
        <f t="shared" si="0"/>
        <v>94949.7</v>
      </c>
      <c r="F7" s="41"/>
      <c r="H7" s="105"/>
      <c r="I7" s="106"/>
    </row>
    <row r="8" spans="1:9" s="42" customFormat="1" ht="14.25">
      <c r="A8" s="145"/>
      <c r="B8" s="151"/>
      <c r="C8" s="35" t="s">
        <v>26</v>
      </c>
      <c r="D8" s="45">
        <f t="shared" si="0"/>
        <v>199376.3</v>
      </c>
      <c r="E8" s="45">
        <f t="shared" si="0"/>
        <v>55851</v>
      </c>
      <c r="F8" s="41"/>
      <c r="H8" s="95"/>
      <c r="I8" s="96"/>
    </row>
    <row r="9" spans="1:9" s="42" customFormat="1" ht="14.25" customHeight="1">
      <c r="A9" s="145"/>
      <c r="B9" s="151"/>
      <c r="C9" s="36" t="s">
        <v>27</v>
      </c>
      <c r="D9" s="45">
        <f t="shared" si="0"/>
        <v>136578.5</v>
      </c>
      <c r="E9" s="45">
        <f t="shared" si="0"/>
        <v>18602.1</v>
      </c>
      <c r="F9" s="41"/>
      <c r="H9" s="95"/>
      <c r="I9" s="96"/>
    </row>
    <row r="10" spans="1:9" s="42" customFormat="1" ht="14.25">
      <c r="A10" s="145"/>
      <c r="B10" s="151"/>
      <c r="C10" s="36" t="s">
        <v>28</v>
      </c>
      <c r="D10" s="45">
        <f t="shared" si="0"/>
        <v>0</v>
      </c>
      <c r="E10" s="45">
        <f t="shared" si="0"/>
        <v>0</v>
      </c>
      <c r="F10" s="41"/>
      <c r="H10" s="95"/>
      <c r="I10" s="96"/>
    </row>
    <row r="11" spans="1:9" s="42" customFormat="1" ht="14.25">
      <c r="A11" s="145"/>
      <c r="B11" s="151"/>
      <c r="C11" s="36" t="s">
        <v>29</v>
      </c>
      <c r="D11" s="45">
        <f t="shared" si="0"/>
        <v>0</v>
      </c>
      <c r="E11" s="45">
        <f t="shared" si="0"/>
        <v>0</v>
      </c>
      <c r="F11" s="41"/>
      <c r="H11" s="94"/>
      <c r="I11" s="107"/>
    </row>
    <row r="12" spans="1:9" s="44" customFormat="1" ht="14.25" customHeight="1">
      <c r="A12" s="140" t="s">
        <v>87</v>
      </c>
      <c r="B12" s="141" t="s">
        <v>40</v>
      </c>
      <c r="C12" s="39" t="s">
        <v>24</v>
      </c>
      <c r="D12" s="46">
        <f aca="true" t="shared" si="1" ref="D12:E17">D18</f>
        <v>300</v>
      </c>
      <c r="E12" s="46">
        <f t="shared" si="1"/>
        <v>0</v>
      </c>
      <c r="F12" s="43"/>
      <c r="H12" s="94"/>
      <c r="I12" s="108"/>
    </row>
    <row r="13" spans="1:9" s="44" customFormat="1" ht="14.25">
      <c r="A13" s="140"/>
      <c r="B13" s="141"/>
      <c r="C13" s="39" t="s">
        <v>25</v>
      </c>
      <c r="D13" s="46">
        <f t="shared" si="1"/>
        <v>0</v>
      </c>
      <c r="E13" s="46">
        <f t="shared" si="1"/>
        <v>0</v>
      </c>
      <c r="F13" s="43"/>
      <c r="H13" s="94"/>
      <c r="I13" s="108"/>
    </row>
    <row r="14" spans="1:9" s="44" customFormat="1" ht="14.25">
      <c r="A14" s="140"/>
      <c r="B14" s="141"/>
      <c r="C14" s="39" t="s">
        <v>26</v>
      </c>
      <c r="D14" s="46">
        <f t="shared" si="1"/>
        <v>0</v>
      </c>
      <c r="E14" s="46">
        <f t="shared" si="1"/>
        <v>0</v>
      </c>
      <c r="F14" s="43"/>
      <c r="H14" s="95"/>
      <c r="I14" s="96"/>
    </row>
    <row r="15" spans="1:9" s="44" customFormat="1" ht="14.25" customHeight="1">
      <c r="A15" s="140"/>
      <c r="B15" s="141"/>
      <c r="C15" s="40" t="s">
        <v>27</v>
      </c>
      <c r="D15" s="46">
        <f t="shared" si="1"/>
        <v>300</v>
      </c>
      <c r="E15" s="46">
        <f t="shared" si="1"/>
        <v>0</v>
      </c>
      <c r="F15" s="43"/>
      <c r="H15" s="95"/>
      <c r="I15" s="96"/>
    </row>
    <row r="16" spans="1:9" s="44" customFormat="1" ht="14.25">
      <c r="A16" s="140"/>
      <c r="B16" s="141"/>
      <c r="C16" s="40" t="s">
        <v>28</v>
      </c>
      <c r="D16" s="46">
        <f t="shared" si="1"/>
        <v>0</v>
      </c>
      <c r="E16" s="46">
        <f t="shared" si="1"/>
        <v>0</v>
      </c>
      <c r="F16" s="43"/>
      <c r="H16" s="95"/>
      <c r="I16" s="96"/>
    </row>
    <row r="17" spans="1:9" s="44" customFormat="1" ht="14.25">
      <c r="A17" s="140"/>
      <c r="B17" s="141"/>
      <c r="C17" s="40" t="s">
        <v>29</v>
      </c>
      <c r="D17" s="46">
        <f t="shared" si="1"/>
        <v>0</v>
      </c>
      <c r="E17" s="46">
        <f t="shared" si="1"/>
        <v>0</v>
      </c>
      <c r="F17" s="43"/>
      <c r="H17" s="93"/>
      <c r="I17" s="79"/>
    </row>
    <row r="18" spans="1:9" s="8" customFormat="1" ht="14.25" customHeight="1">
      <c r="A18" s="134" t="s">
        <v>88</v>
      </c>
      <c r="B18" s="150" t="s">
        <v>18</v>
      </c>
      <c r="C18" s="84" t="s">
        <v>24</v>
      </c>
      <c r="D18" s="91">
        <f>SUM(D19:D23)</f>
        <v>300</v>
      </c>
      <c r="E18" s="91">
        <f>SUM(E19:E23)</f>
        <v>0</v>
      </c>
      <c r="F18" s="9"/>
      <c r="H18" s="94"/>
      <c r="I18" s="79"/>
    </row>
    <row r="19" spans="1:9" s="8" customFormat="1" ht="14.25">
      <c r="A19" s="134"/>
      <c r="B19" s="150"/>
      <c r="C19" s="84" t="s">
        <v>25</v>
      </c>
      <c r="D19" s="91">
        <f>'Приложение 8'!F13</f>
        <v>0</v>
      </c>
      <c r="E19" s="91">
        <f>'Приложение 8'!G13</f>
        <v>0</v>
      </c>
      <c r="F19" s="9"/>
      <c r="H19" s="94"/>
      <c r="I19" s="79"/>
    </row>
    <row r="20" spans="1:9" s="8" customFormat="1" ht="14.25">
      <c r="A20" s="134"/>
      <c r="B20" s="150"/>
      <c r="C20" s="84" t="s">
        <v>26</v>
      </c>
      <c r="D20" s="91">
        <f>'Приложение 8'!F14</f>
        <v>0</v>
      </c>
      <c r="E20" s="91">
        <f>'Приложение 8'!G14</f>
        <v>0</v>
      </c>
      <c r="F20" s="9"/>
      <c r="H20" s="95"/>
      <c r="I20" s="96"/>
    </row>
    <row r="21" spans="1:9" s="8" customFormat="1" ht="14.25" customHeight="1">
      <c r="A21" s="134"/>
      <c r="B21" s="150"/>
      <c r="C21" s="99" t="s">
        <v>27</v>
      </c>
      <c r="D21" s="91">
        <f>'Приложение 7'!G12</f>
        <v>300</v>
      </c>
      <c r="E21" s="91">
        <f>'Приложение 7'!H12</f>
        <v>0</v>
      </c>
      <c r="F21" s="9"/>
      <c r="H21" s="95"/>
      <c r="I21" s="96"/>
    </row>
    <row r="22" spans="1:9" s="8" customFormat="1" ht="14.25">
      <c r="A22" s="134"/>
      <c r="B22" s="150"/>
      <c r="C22" s="99" t="s">
        <v>28</v>
      </c>
      <c r="D22" s="91"/>
      <c r="E22" s="91"/>
      <c r="F22" s="9"/>
      <c r="H22" s="95"/>
      <c r="I22" s="96"/>
    </row>
    <row r="23" spans="1:9" s="8" customFormat="1" ht="14.25">
      <c r="A23" s="134"/>
      <c r="B23" s="150"/>
      <c r="C23" s="99" t="s">
        <v>29</v>
      </c>
      <c r="D23" s="91"/>
      <c r="E23" s="91"/>
      <c r="F23" s="9"/>
      <c r="H23" s="94"/>
      <c r="I23" s="97"/>
    </row>
    <row r="24" spans="1:9" s="44" customFormat="1" ht="14.25" hidden="1">
      <c r="A24" s="140" t="s">
        <v>89</v>
      </c>
      <c r="B24" s="141" t="s">
        <v>33</v>
      </c>
      <c r="C24" s="39" t="s">
        <v>24</v>
      </c>
      <c r="D24" s="46">
        <f aca="true" t="shared" si="2" ref="D24:E29">D30</f>
        <v>0</v>
      </c>
      <c r="E24" s="46">
        <f t="shared" si="2"/>
        <v>0</v>
      </c>
      <c r="F24" s="43"/>
      <c r="H24" s="94"/>
      <c r="I24" s="97"/>
    </row>
    <row r="25" spans="1:9" s="44" customFormat="1" ht="14.25" hidden="1">
      <c r="A25" s="140"/>
      <c r="B25" s="141"/>
      <c r="C25" s="39" t="s">
        <v>25</v>
      </c>
      <c r="D25" s="46">
        <f t="shared" si="2"/>
        <v>0</v>
      </c>
      <c r="E25" s="46">
        <f t="shared" si="2"/>
        <v>0</v>
      </c>
      <c r="F25" s="43"/>
      <c r="H25" s="94"/>
      <c r="I25" s="97"/>
    </row>
    <row r="26" spans="1:6" s="44" customFormat="1" ht="14.25" hidden="1">
      <c r="A26" s="140"/>
      <c r="B26" s="141"/>
      <c r="C26" s="39" t="s">
        <v>26</v>
      </c>
      <c r="D26" s="46">
        <f t="shared" si="2"/>
        <v>0</v>
      </c>
      <c r="E26" s="46">
        <f t="shared" si="2"/>
        <v>0</v>
      </c>
      <c r="F26" s="43"/>
    </row>
    <row r="27" spans="1:6" s="44" customFormat="1" ht="14.25" hidden="1">
      <c r="A27" s="140"/>
      <c r="B27" s="141"/>
      <c r="C27" s="40" t="s">
        <v>27</v>
      </c>
      <c r="D27" s="46">
        <f t="shared" si="2"/>
        <v>0</v>
      </c>
      <c r="E27" s="46">
        <f t="shared" si="2"/>
        <v>0</v>
      </c>
      <c r="F27" s="43"/>
    </row>
    <row r="28" spans="1:6" s="44" customFormat="1" ht="14.25" hidden="1">
      <c r="A28" s="140"/>
      <c r="B28" s="141"/>
      <c r="C28" s="40" t="s">
        <v>28</v>
      </c>
      <c r="D28" s="46">
        <f t="shared" si="2"/>
        <v>0</v>
      </c>
      <c r="E28" s="46">
        <f t="shared" si="2"/>
        <v>0</v>
      </c>
      <c r="F28" s="43"/>
    </row>
    <row r="29" spans="1:6" s="44" customFormat="1" ht="14.25" hidden="1">
      <c r="A29" s="140"/>
      <c r="B29" s="141"/>
      <c r="C29" s="40" t="s">
        <v>29</v>
      </c>
      <c r="D29" s="46">
        <f t="shared" si="2"/>
        <v>0</v>
      </c>
      <c r="E29" s="46">
        <f t="shared" si="2"/>
        <v>0</v>
      </c>
      <c r="F29" s="43"/>
    </row>
    <row r="30" spans="1:6" s="8" customFormat="1" ht="14.25" hidden="1">
      <c r="A30" s="146" t="s">
        <v>114</v>
      </c>
      <c r="B30" s="147" t="s">
        <v>44</v>
      </c>
      <c r="C30" s="84" t="s">
        <v>24</v>
      </c>
      <c r="D30" s="91">
        <f>SUM(D31:D35)</f>
        <v>0</v>
      </c>
      <c r="E30" s="91">
        <f>SUM(E31:E35)</f>
        <v>0</v>
      </c>
      <c r="F30" s="9"/>
    </row>
    <row r="31" spans="1:6" s="8" customFormat="1" ht="14.25" hidden="1">
      <c r="A31" s="134"/>
      <c r="B31" s="147"/>
      <c r="C31" s="84" t="s">
        <v>25</v>
      </c>
      <c r="D31" s="91">
        <f>'Приложение 8'!F19</f>
        <v>0</v>
      </c>
      <c r="E31" s="91">
        <f>'Приложение 8'!G19</f>
        <v>0</v>
      </c>
      <c r="F31" s="9"/>
    </row>
    <row r="32" spans="1:6" s="8" customFormat="1" ht="14.25" hidden="1">
      <c r="A32" s="134"/>
      <c r="B32" s="147"/>
      <c r="C32" s="84" t="s">
        <v>26</v>
      </c>
      <c r="D32" s="91">
        <f>'Приложение 8'!F20</f>
        <v>0</v>
      </c>
      <c r="E32" s="91">
        <f>'Приложение 8'!G20</f>
        <v>0</v>
      </c>
      <c r="F32" s="9"/>
    </row>
    <row r="33" spans="1:6" s="8" customFormat="1" ht="14.25" hidden="1">
      <c r="A33" s="134"/>
      <c r="B33" s="147"/>
      <c r="C33" s="99" t="s">
        <v>27</v>
      </c>
      <c r="D33" s="91">
        <f>'Приложение 7'!G15</f>
        <v>0</v>
      </c>
      <c r="E33" s="91">
        <f>'Приложение 7'!H15</f>
        <v>0</v>
      </c>
      <c r="F33" s="9"/>
    </row>
    <row r="34" spans="1:6" s="8" customFormat="1" ht="14.25" hidden="1">
      <c r="A34" s="134"/>
      <c r="B34" s="147"/>
      <c r="C34" s="99" t="s">
        <v>28</v>
      </c>
      <c r="D34" s="91"/>
      <c r="E34" s="91"/>
      <c r="F34" s="9"/>
    </row>
    <row r="35" spans="1:6" s="8" customFormat="1" ht="14.25" hidden="1">
      <c r="A35" s="134"/>
      <c r="B35" s="147"/>
      <c r="C35" s="99" t="s">
        <v>29</v>
      </c>
      <c r="D35" s="91"/>
      <c r="E35" s="91"/>
      <c r="F35" s="9"/>
    </row>
    <row r="36" spans="1:6" s="44" customFormat="1" ht="14.25" customHeight="1">
      <c r="A36" s="140" t="s">
        <v>91</v>
      </c>
      <c r="B36" s="141" t="s">
        <v>46</v>
      </c>
      <c r="C36" s="39" t="s">
        <v>24</v>
      </c>
      <c r="D36" s="46">
        <f>D42+D48+D54+D60+D66+D72+D78+D84+D90+D96</f>
        <v>440511.1</v>
      </c>
      <c r="E36" s="46">
        <f>E42+E48+E54+E60+E66+E72+E78+E84+E90+E96</f>
        <v>144571.8</v>
      </c>
      <c r="F36" s="43"/>
    </row>
    <row r="37" spans="1:6" s="44" customFormat="1" ht="14.25">
      <c r="A37" s="140"/>
      <c r="B37" s="141"/>
      <c r="C37" s="39" t="s">
        <v>25</v>
      </c>
      <c r="D37" s="46">
        <f aca="true" t="shared" si="3" ref="D37:E41">D43+D49+D55+D61+D67+D73+D79+D85+D91+D97</f>
        <v>190567.2</v>
      </c>
      <c r="E37" s="46">
        <f t="shared" si="3"/>
        <v>94949.7</v>
      </c>
      <c r="F37" s="43"/>
    </row>
    <row r="38" spans="1:6" s="44" customFormat="1" ht="14.25">
      <c r="A38" s="140"/>
      <c r="B38" s="141"/>
      <c r="C38" s="39" t="s">
        <v>26</v>
      </c>
      <c r="D38" s="46">
        <f t="shared" si="3"/>
        <v>167404.9</v>
      </c>
      <c r="E38" s="46">
        <f t="shared" si="3"/>
        <v>41805.7</v>
      </c>
      <c r="F38" s="43"/>
    </row>
    <row r="39" spans="1:6" s="44" customFormat="1" ht="14.25">
      <c r="A39" s="140"/>
      <c r="B39" s="141"/>
      <c r="C39" s="40" t="s">
        <v>27</v>
      </c>
      <c r="D39" s="46">
        <f t="shared" si="3"/>
        <v>82539</v>
      </c>
      <c r="E39" s="46">
        <f t="shared" si="3"/>
        <v>7816.4</v>
      </c>
      <c r="F39" s="43"/>
    </row>
    <row r="40" spans="1:6" s="44" customFormat="1" ht="14.25">
      <c r="A40" s="140"/>
      <c r="B40" s="141"/>
      <c r="C40" s="40" t="s">
        <v>28</v>
      </c>
      <c r="D40" s="46">
        <f t="shared" si="3"/>
        <v>0</v>
      </c>
      <c r="E40" s="46">
        <f t="shared" si="3"/>
        <v>0</v>
      </c>
      <c r="F40" s="43"/>
    </row>
    <row r="41" spans="1:6" s="44" customFormat="1" ht="14.25">
      <c r="A41" s="140"/>
      <c r="B41" s="141"/>
      <c r="C41" s="40" t="s">
        <v>29</v>
      </c>
      <c r="D41" s="46">
        <f t="shared" si="3"/>
        <v>0</v>
      </c>
      <c r="E41" s="46">
        <f t="shared" si="3"/>
        <v>0</v>
      </c>
      <c r="F41" s="43"/>
    </row>
    <row r="42" spans="1:6" s="8" customFormat="1" ht="14.25" customHeight="1">
      <c r="A42" s="134" t="s">
        <v>92</v>
      </c>
      <c r="B42" s="156" t="s">
        <v>35</v>
      </c>
      <c r="C42" s="84" t="s">
        <v>24</v>
      </c>
      <c r="D42" s="91">
        <f>SUM(D43:D47)</f>
        <v>10899.9</v>
      </c>
      <c r="E42" s="91">
        <f>SUM(E43:E47)</f>
        <v>3335.1</v>
      </c>
      <c r="F42" s="9"/>
    </row>
    <row r="43" spans="1:6" s="8" customFormat="1" ht="14.25">
      <c r="A43" s="134"/>
      <c r="B43" s="157"/>
      <c r="C43" s="84" t="s">
        <v>25</v>
      </c>
      <c r="D43" s="91">
        <f>'Приложение 8'!F25</f>
        <v>0</v>
      </c>
      <c r="E43" s="91">
        <f>'Приложение 8'!G25</f>
        <v>0</v>
      </c>
      <c r="F43" s="9"/>
    </row>
    <row r="44" spans="1:6" s="8" customFormat="1" ht="14.25">
      <c r="A44" s="134"/>
      <c r="B44" s="157"/>
      <c r="C44" s="84" t="s">
        <v>26</v>
      </c>
      <c r="D44" s="91">
        <f>'Приложение 8'!F26</f>
        <v>0</v>
      </c>
      <c r="E44" s="91">
        <f>'Приложение 8'!G26</f>
        <v>0</v>
      </c>
      <c r="F44" s="9"/>
    </row>
    <row r="45" spans="1:6" s="8" customFormat="1" ht="14.25">
      <c r="A45" s="134"/>
      <c r="B45" s="157"/>
      <c r="C45" s="99" t="s">
        <v>27</v>
      </c>
      <c r="D45" s="91">
        <f>'Приложение 7'!G18</f>
        <v>10899.9</v>
      </c>
      <c r="E45" s="91">
        <f>'Приложение 7'!H18</f>
        <v>3335.1</v>
      </c>
      <c r="F45" s="9"/>
    </row>
    <row r="46" spans="1:6" s="8" customFormat="1" ht="14.25">
      <c r="A46" s="134"/>
      <c r="B46" s="157"/>
      <c r="C46" s="99" t="s">
        <v>28</v>
      </c>
      <c r="D46" s="91"/>
      <c r="E46" s="91"/>
      <c r="F46" s="9"/>
    </row>
    <row r="47" spans="1:6" s="8" customFormat="1" ht="14.25">
      <c r="A47" s="134"/>
      <c r="B47" s="158"/>
      <c r="C47" s="99" t="s">
        <v>29</v>
      </c>
      <c r="D47" s="91"/>
      <c r="E47" s="91"/>
      <c r="F47" s="9"/>
    </row>
    <row r="48" spans="1:9" s="8" customFormat="1" ht="14.25" customHeight="1">
      <c r="A48" s="134" t="s">
        <v>93</v>
      </c>
      <c r="B48" s="127" t="s">
        <v>13</v>
      </c>
      <c r="C48" s="84" t="s">
        <v>24</v>
      </c>
      <c r="D48" s="91">
        <f>SUM(D49:D53)</f>
        <v>283.3</v>
      </c>
      <c r="E48" s="91">
        <f>SUM(E49:E53)</f>
        <v>141.7</v>
      </c>
      <c r="F48" s="9"/>
      <c r="H48" s="94"/>
      <c r="I48" s="82"/>
    </row>
    <row r="49" spans="1:9" s="8" customFormat="1" ht="14.25">
      <c r="A49" s="134"/>
      <c r="B49" s="127"/>
      <c r="C49" s="84" t="s">
        <v>25</v>
      </c>
      <c r="D49" s="91">
        <f>'Приложение 8'!F28</f>
        <v>0</v>
      </c>
      <c r="E49" s="91">
        <f>'Приложение 8'!G28</f>
        <v>0</v>
      </c>
      <c r="F49" s="9"/>
      <c r="H49" s="94"/>
      <c r="I49" s="82"/>
    </row>
    <row r="50" spans="1:9" s="8" customFormat="1" ht="14.25">
      <c r="A50" s="134"/>
      <c r="B50" s="127"/>
      <c r="C50" s="84" t="s">
        <v>26</v>
      </c>
      <c r="D50" s="91">
        <f>'Приложение 8'!F29</f>
        <v>0</v>
      </c>
      <c r="E50" s="91">
        <f>'Приложение 8'!G29</f>
        <v>0</v>
      </c>
      <c r="F50" s="9"/>
      <c r="H50" s="94"/>
      <c r="I50" s="82"/>
    </row>
    <row r="51" spans="1:9" s="8" customFormat="1" ht="14.25">
      <c r="A51" s="134"/>
      <c r="B51" s="127"/>
      <c r="C51" s="99" t="s">
        <v>27</v>
      </c>
      <c r="D51" s="91">
        <f>'Приложение 7'!G19</f>
        <v>283.3</v>
      </c>
      <c r="E51" s="91">
        <f>'Приложение 7'!H19</f>
        <v>141.7</v>
      </c>
      <c r="F51" s="9"/>
      <c r="H51" s="94"/>
      <c r="I51" s="82"/>
    </row>
    <row r="52" spans="1:9" s="8" customFormat="1" ht="14.25">
      <c r="A52" s="134"/>
      <c r="B52" s="127"/>
      <c r="C52" s="99" t="s">
        <v>28</v>
      </c>
      <c r="D52" s="91"/>
      <c r="E52" s="91"/>
      <c r="F52" s="9"/>
      <c r="H52" s="94"/>
      <c r="I52" s="82"/>
    </row>
    <row r="53" spans="1:9" s="8" customFormat="1" ht="14.25">
      <c r="A53" s="134"/>
      <c r="B53" s="127"/>
      <c r="C53" s="99" t="s">
        <v>29</v>
      </c>
      <c r="D53" s="91"/>
      <c r="E53" s="91"/>
      <c r="F53" s="9"/>
      <c r="H53" s="94"/>
      <c r="I53" s="82"/>
    </row>
    <row r="54" spans="1:9" s="8" customFormat="1" ht="14.25" hidden="1">
      <c r="A54" s="134" t="s">
        <v>94</v>
      </c>
      <c r="B54" s="127" t="s">
        <v>50</v>
      </c>
      <c r="C54" s="84" t="s">
        <v>24</v>
      </c>
      <c r="D54" s="91">
        <f>SUM(D55:D59)</f>
        <v>0</v>
      </c>
      <c r="E54" s="91">
        <f>SUM(E55:E59)</f>
        <v>0</v>
      </c>
      <c r="F54" s="9"/>
      <c r="H54" s="94"/>
      <c r="I54" s="82"/>
    </row>
    <row r="55" spans="1:9" s="8" customFormat="1" ht="14.25" hidden="1">
      <c r="A55" s="134"/>
      <c r="B55" s="127"/>
      <c r="C55" s="84" t="s">
        <v>25</v>
      </c>
      <c r="D55" s="91">
        <f>'Приложение 8'!F28</f>
        <v>0</v>
      </c>
      <c r="E55" s="91">
        <f>'Приложение 8'!G28</f>
        <v>0</v>
      </c>
      <c r="F55" s="9"/>
      <c r="H55" s="94"/>
      <c r="I55" s="82"/>
    </row>
    <row r="56" spans="1:9" s="8" customFormat="1" ht="14.25" hidden="1">
      <c r="A56" s="134"/>
      <c r="B56" s="127"/>
      <c r="C56" s="84" t="s">
        <v>26</v>
      </c>
      <c r="D56" s="91">
        <f>'Приложение 8'!F29</f>
        <v>0</v>
      </c>
      <c r="E56" s="91">
        <f>'Приложение 8'!G29</f>
        <v>0</v>
      </c>
      <c r="F56" s="9"/>
      <c r="H56" s="94"/>
      <c r="I56" s="82"/>
    </row>
    <row r="57" spans="1:9" s="8" customFormat="1" ht="14.25" hidden="1">
      <c r="A57" s="134"/>
      <c r="B57" s="127"/>
      <c r="C57" s="99" t="s">
        <v>27</v>
      </c>
      <c r="D57" s="91">
        <f>'Приложение 7'!G20</f>
        <v>0</v>
      </c>
      <c r="E57" s="91">
        <f>'Приложение 7'!H20</f>
        <v>0</v>
      </c>
      <c r="F57" s="9"/>
      <c r="H57" s="94"/>
      <c r="I57" s="82"/>
    </row>
    <row r="58" spans="1:9" s="8" customFormat="1" ht="14.25" hidden="1">
      <c r="A58" s="134"/>
      <c r="B58" s="127"/>
      <c r="C58" s="99" t="s">
        <v>28</v>
      </c>
      <c r="D58" s="91"/>
      <c r="E58" s="91"/>
      <c r="F58" s="9"/>
      <c r="H58" s="94"/>
      <c r="I58" s="82"/>
    </row>
    <row r="59" spans="1:9" s="8" customFormat="1" ht="14.25" hidden="1">
      <c r="A59" s="134"/>
      <c r="B59" s="127"/>
      <c r="C59" s="99" t="s">
        <v>29</v>
      </c>
      <c r="D59" s="91"/>
      <c r="E59" s="91"/>
      <c r="F59" s="9"/>
      <c r="H59" s="94"/>
      <c r="I59" s="82"/>
    </row>
    <row r="60" spans="1:9" s="8" customFormat="1" ht="14.25" customHeight="1" hidden="1">
      <c r="A60" s="134" t="s">
        <v>95</v>
      </c>
      <c r="B60" s="127" t="s">
        <v>52</v>
      </c>
      <c r="C60" s="84" t="s">
        <v>24</v>
      </c>
      <c r="D60" s="91">
        <f>SUM(D61:D65)</f>
        <v>0</v>
      </c>
      <c r="E60" s="91">
        <f>SUM(E61:E65)</f>
        <v>0</v>
      </c>
      <c r="F60" s="9"/>
      <c r="H60" s="94"/>
      <c r="I60" s="82"/>
    </row>
    <row r="61" spans="1:9" s="8" customFormat="1" ht="14.25" hidden="1">
      <c r="A61" s="134"/>
      <c r="B61" s="127"/>
      <c r="C61" s="84" t="s">
        <v>25</v>
      </c>
      <c r="D61" s="91">
        <f>'Приложение 8'!F34</f>
        <v>0</v>
      </c>
      <c r="E61" s="91">
        <f>'Приложение 8'!G34</f>
        <v>0</v>
      </c>
      <c r="F61" s="9"/>
      <c r="H61" s="94"/>
      <c r="I61" s="82"/>
    </row>
    <row r="62" spans="1:9" s="8" customFormat="1" ht="14.25" hidden="1">
      <c r="A62" s="134"/>
      <c r="B62" s="127"/>
      <c r="C62" s="84" t="s">
        <v>26</v>
      </c>
      <c r="D62" s="91">
        <f>'Приложение 8'!F35</f>
        <v>0</v>
      </c>
      <c r="E62" s="91">
        <f>'Приложение 8'!G35</f>
        <v>0</v>
      </c>
      <c r="F62" s="9"/>
      <c r="H62" s="94"/>
      <c r="I62" s="82"/>
    </row>
    <row r="63" spans="1:9" s="8" customFormat="1" ht="14.25" hidden="1">
      <c r="A63" s="134"/>
      <c r="B63" s="127"/>
      <c r="C63" s="99" t="s">
        <v>27</v>
      </c>
      <c r="D63" s="91">
        <f>'Приложение 7'!G21</f>
        <v>0</v>
      </c>
      <c r="E63" s="91">
        <f>'Приложение 7'!H21</f>
        <v>0</v>
      </c>
      <c r="F63" s="9"/>
      <c r="H63" s="94"/>
      <c r="I63" s="82"/>
    </row>
    <row r="64" spans="1:9" s="8" customFormat="1" ht="14.25" hidden="1">
      <c r="A64" s="134"/>
      <c r="B64" s="127"/>
      <c r="C64" s="99" t="s">
        <v>28</v>
      </c>
      <c r="D64" s="91"/>
      <c r="E64" s="91"/>
      <c r="F64" s="9"/>
      <c r="H64" s="94"/>
      <c r="I64" s="82"/>
    </row>
    <row r="65" spans="1:9" s="8" customFormat="1" ht="14.25" hidden="1">
      <c r="A65" s="134"/>
      <c r="B65" s="127"/>
      <c r="C65" s="99" t="s">
        <v>29</v>
      </c>
      <c r="D65" s="91"/>
      <c r="E65" s="91"/>
      <c r="F65" s="9"/>
      <c r="H65" s="94"/>
      <c r="I65" s="82"/>
    </row>
    <row r="66" spans="1:9" s="8" customFormat="1" ht="14.25">
      <c r="A66" s="134" t="s">
        <v>115</v>
      </c>
      <c r="B66" s="127" t="s">
        <v>14</v>
      </c>
      <c r="C66" s="84" t="s">
        <v>24</v>
      </c>
      <c r="D66" s="91">
        <f>SUM(D67:D71)</f>
        <v>17950.2</v>
      </c>
      <c r="E66" s="91">
        <f>SUM(E67:E71)</f>
        <v>0</v>
      </c>
      <c r="F66" s="9"/>
      <c r="H66" s="94"/>
      <c r="I66" s="82"/>
    </row>
    <row r="67" spans="1:9" s="8" customFormat="1" ht="14.25">
      <c r="A67" s="134"/>
      <c r="B67" s="127"/>
      <c r="C67" s="84" t="s">
        <v>25</v>
      </c>
      <c r="D67" s="91">
        <f>'Приложение 8'!F37</f>
        <v>0</v>
      </c>
      <c r="E67" s="91">
        <f>'Приложение 8'!G37</f>
        <v>0</v>
      </c>
      <c r="F67" s="9"/>
      <c r="H67" s="94"/>
      <c r="I67" s="82"/>
    </row>
    <row r="68" spans="1:9" s="8" customFormat="1" ht="14.25">
      <c r="A68" s="134"/>
      <c r="B68" s="127"/>
      <c r="C68" s="84" t="s">
        <v>26</v>
      </c>
      <c r="D68" s="91">
        <f>'Приложение 8'!F38</f>
        <v>15773.5</v>
      </c>
      <c r="E68" s="91">
        <f>'Приложение 8'!G38</f>
        <v>0</v>
      </c>
      <c r="F68" s="9"/>
      <c r="H68" s="94"/>
      <c r="I68" s="82"/>
    </row>
    <row r="69" spans="1:9" s="8" customFormat="1" ht="14.25">
      <c r="A69" s="134"/>
      <c r="B69" s="127"/>
      <c r="C69" s="99" t="s">
        <v>27</v>
      </c>
      <c r="D69" s="91">
        <f>'Приложение 7'!G22</f>
        <v>2176.7</v>
      </c>
      <c r="E69" s="91">
        <f>'Приложение 7'!H22</f>
        <v>0</v>
      </c>
      <c r="F69" s="9"/>
      <c r="H69" s="94"/>
      <c r="I69" s="82"/>
    </row>
    <row r="70" spans="1:9" s="8" customFormat="1" ht="14.25">
      <c r="A70" s="134"/>
      <c r="B70" s="127"/>
      <c r="C70" s="99" t="s">
        <v>28</v>
      </c>
      <c r="D70" s="91"/>
      <c r="E70" s="91"/>
      <c r="F70" s="9"/>
      <c r="H70" s="94"/>
      <c r="I70" s="82"/>
    </row>
    <row r="71" spans="1:9" s="8" customFormat="1" ht="14.25">
      <c r="A71" s="134"/>
      <c r="B71" s="127"/>
      <c r="C71" s="99" t="s">
        <v>29</v>
      </c>
      <c r="D71" s="91"/>
      <c r="E71" s="91"/>
      <c r="F71" s="9"/>
      <c r="H71" s="94"/>
      <c r="I71" s="82"/>
    </row>
    <row r="72" spans="1:6" s="8" customFormat="1" ht="14.25">
      <c r="A72" s="134" t="s">
        <v>116</v>
      </c>
      <c r="B72" s="142" t="s">
        <v>55</v>
      </c>
      <c r="C72" s="84" t="s">
        <v>24</v>
      </c>
      <c r="D72" s="91">
        <f>SUM(D73:D77)</f>
        <v>828</v>
      </c>
      <c r="E72" s="91">
        <f>SUM(E73:E77)</f>
        <v>828</v>
      </c>
      <c r="F72" s="9"/>
    </row>
    <row r="73" spans="1:6" s="8" customFormat="1" ht="14.25">
      <c r="A73" s="134"/>
      <c r="B73" s="143"/>
      <c r="C73" s="84" t="s">
        <v>25</v>
      </c>
      <c r="D73" s="91">
        <f>'Приложение 8'!F40</f>
        <v>0</v>
      </c>
      <c r="E73" s="91">
        <f>'Приложение 8'!G40</f>
        <v>0</v>
      </c>
      <c r="F73" s="9"/>
    </row>
    <row r="74" spans="1:6" s="8" customFormat="1" ht="14.25">
      <c r="A74" s="134"/>
      <c r="B74" s="143"/>
      <c r="C74" s="84" t="s">
        <v>26</v>
      </c>
      <c r="D74" s="91">
        <f>'Приложение 8'!F41</f>
        <v>0</v>
      </c>
      <c r="E74" s="91">
        <f>'Приложение 8'!G41</f>
        <v>0</v>
      </c>
      <c r="F74" s="9"/>
    </row>
    <row r="75" spans="1:6" s="8" customFormat="1" ht="14.25">
      <c r="A75" s="134"/>
      <c r="B75" s="143"/>
      <c r="C75" s="99" t="s">
        <v>27</v>
      </c>
      <c r="D75" s="91">
        <f>'Приложение 7'!G23</f>
        <v>828</v>
      </c>
      <c r="E75" s="91">
        <f>'Приложение 7'!H23</f>
        <v>828</v>
      </c>
      <c r="F75" s="9"/>
    </row>
    <row r="76" spans="1:6" s="8" customFormat="1" ht="14.25">
      <c r="A76" s="134"/>
      <c r="B76" s="143"/>
      <c r="C76" s="99" t="s">
        <v>28</v>
      </c>
      <c r="D76" s="91"/>
      <c r="E76" s="91"/>
      <c r="F76" s="9"/>
    </row>
    <row r="77" spans="1:6" s="8" customFormat="1" ht="14.25">
      <c r="A77" s="134"/>
      <c r="B77" s="144"/>
      <c r="C77" s="99" t="s">
        <v>29</v>
      </c>
      <c r="D77" s="91"/>
      <c r="E77" s="91"/>
      <c r="F77" s="9"/>
    </row>
    <row r="78" spans="1:6" s="8" customFormat="1" ht="14.25" hidden="1">
      <c r="A78" s="134" t="s">
        <v>117</v>
      </c>
      <c r="B78" s="142" t="s">
        <v>85</v>
      </c>
      <c r="C78" s="84" t="s">
        <v>24</v>
      </c>
      <c r="D78" s="91">
        <f>SUM(D79:D83)</f>
        <v>0</v>
      </c>
      <c r="E78" s="91">
        <f>SUM(E79:E83)</f>
        <v>0</v>
      </c>
      <c r="F78" s="9"/>
    </row>
    <row r="79" spans="1:6" s="8" customFormat="1" ht="14.25" hidden="1">
      <c r="A79" s="134"/>
      <c r="B79" s="143"/>
      <c r="C79" s="84" t="s">
        <v>25</v>
      </c>
      <c r="D79" s="91">
        <f>'Приложение 8'!F43</f>
        <v>0</v>
      </c>
      <c r="E79" s="91">
        <f>'Приложение 8'!G43</f>
        <v>0</v>
      </c>
      <c r="F79" s="9"/>
    </row>
    <row r="80" spans="1:6" s="8" customFormat="1" ht="14.25" hidden="1">
      <c r="A80" s="134"/>
      <c r="B80" s="143"/>
      <c r="C80" s="84" t="s">
        <v>26</v>
      </c>
      <c r="D80" s="91">
        <f>'Приложение 8'!F44</f>
        <v>0</v>
      </c>
      <c r="E80" s="91">
        <f>'Приложение 8'!G44</f>
        <v>0</v>
      </c>
      <c r="F80" s="9"/>
    </row>
    <row r="81" spans="1:6" s="8" customFormat="1" ht="14.25" hidden="1">
      <c r="A81" s="134"/>
      <c r="B81" s="143"/>
      <c r="C81" s="99" t="s">
        <v>27</v>
      </c>
      <c r="D81" s="91">
        <f>'Приложение 7'!G24</f>
        <v>0</v>
      </c>
      <c r="E81" s="91">
        <f>'Приложение 7'!H24</f>
        <v>0</v>
      </c>
      <c r="F81" s="9"/>
    </row>
    <row r="82" spans="1:6" s="8" customFormat="1" ht="14.25" hidden="1">
      <c r="A82" s="134"/>
      <c r="B82" s="143"/>
      <c r="C82" s="99" t="s">
        <v>28</v>
      </c>
      <c r="D82" s="91"/>
      <c r="E82" s="91"/>
      <c r="F82" s="9"/>
    </row>
    <row r="83" spans="1:6" s="8" customFormat="1" ht="14.25" hidden="1">
      <c r="A83" s="134"/>
      <c r="B83" s="144"/>
      <c r="C83" s="99" t="s">
        <v>29</v>
      </c>
      <c r="D83" s="91"/>
      <c r="E83" s="91"/>
      <c r="F83" s="9"/>
    </row>
    <row r="84" spans="1:6" s="8" customFormat="1" ht="14.25" hidden="1">
      <c r="A84" s="134" t="s">
        <v>118</v>
      </c>
      <c r="B84" s="142" t="s">
        <v>59</v>
      </c>
      <c r="C84" s="84" t="s">
        <v>24</v>
      </c>
      <c r="D84" s="91">
        <f>SUM(D85:D89)</f>
        <v>0</v>
      </c>
      <c r="E84" s="91">
        <f>SUM(E85:E89)</f>
        <v>0</v>
      </c>
      <c r="F84" s="9"/>
    </row>
    <row r="85" spans="1:6" s="8" customFormat="1" ht="14.25" hidden="1">
      <c r="A85" s="134"/>
      <c r="B85" s="143"/>
      <c r="C85" s="84" t="s">
        <v>25</v>
      </c>
      <c r="D85" s="91">
        <f>'Приложение 8'!F46</f>
        <v>0</v>
      </c>
      <c r="E85" s="91">
        <f>'Приложение 8'!G46</f>
        <v>0</v>
      </c>
      <c r="F85" s="9"/>
    </row>
    <row r="86" spans="1:6" s="8" customFormat="1" ht="14.25" hidden="1">
      <c r="A86" s="134"/>
      <c r="B86" s="143"/>
      <c r="C86" s="84" t="s">
        <v>26</v>
      </c>
      <c r="D86" s="91">
        <f>'Приложение 8'!F47</f>
        <v>0</v>
      </c>
      <c r="E86" s="91">
        <f>'Приложение 8'!G47</f>
        <v>0</v>
      </c>
      <c r="F86" s="9"/>
    </row>
    <row r="87" spans="1:6" s="8" customFormat="1" ht="14.25" hidden="1">
      <c r="A87" s="134"/>
      <c r="B87" s="143"/>
      <c r="C87" s="99" t="s">
        <v>27</v>
      </c>
      <c r="D87" s="91">
        <f>'Приложение 7'!G25</f>
        <v>0</v>
      </c>
      <c r="E87" s="91">
        <f>'Приложение 7'!H25</f>
        <v>0</v>
      </c>
      <c r="F87" s="9"/>
    </row>
    <row r="88" spans="1:6" s="8" customFormat="1" ht="14.25" hidden="1">
      <c r="A88" s="134"/>
      <c r="B88" s="143"/>
      <c r="C88" s="99" t="s">
        <v>28</v>
      </c>
      <c r="D88" s="91"/>
      <c r="E88" s="91"/>
      <c r="F88" s="9"/>
    </row>
    <row r="89" spans="1:6" s="8" customFormat="1" ht="14.25" hidden="1">
      <c r="A89" s="134"/>
      <c r="B89" s="144"/>
      <c r="C89" s="99" t="s">
        <v>29</v>
      </c>
      <c r="D89" s="91"/>
      <c r="E89" s="91"/>
      <c r="F89" s="9"/>
    </row>
    <row r="90" spans="1:6" s="8" customFormat="1" ht="23.25" customHeight="1" hidden="1">
      <c r="A90" s="128" t="s">
        <v>119</v>
      </c>
      <c r="B90" s="142" t="s">
        <v>61</v>
      </c>
      <c r="C90" s="84" t="s">
        <v>24</v>
      </c>
      <c r="D90" s="91">
        <f>SUM(D91:D95)</f>
        <v>0</v>
      </c>
      <c r="E90" s="91">
        <f>SUM(E91:E95)</f>
        <v>0</v>
      </c>
      <c r="F90" s="9"/>
    </row>
    <row r="91" spans="1:6" s="8" customFormat="1" ht="23.25" customHeight="1" hidden="1">
      <c r="A91" s="129"/>
      <c r="B91" s="143"/>
      <c r="C91" s="84" t="s">
        <v>25</v>
      </c>
      <c r="D91" s="91">
        <f>'Приложение 8'!F49</f>
        <v>0</v>
      </c>
      <c r="E91" s="91">
        <f>'Приложение 8'!G49</f>
        <v>0</v>
      </c>
      <c r="F91" s="9"/>
    </row>
    <row r="92" spans="1:6" s="8" customFormat="1" ht="23.25" customHeight="1" hidden="1">
      <c r="A92" s="129"/>
      <c r="B92" s="143"/>
      <c r="C92" s="84" t="s">
        <v>26</v>
      </c>
      <c r="D92" s="91">
        <f>'Приложение 8'!F50</f>
        <v>0</v>
      </c>
      <c r="E92" s="91">
        <f>'Приложение 8'!G50</f>
        <v>0</v>
      </c>
      <c r="F92" s="9"/>
    </row>
    <row r="93" spans="1:6" s="8" customFormat="1" ht="23.25" customHeight="1" hidden="1">
      <c r="A93" s="129"/>
      <c r="B93" s="143"/>
      <c r="C93" s="99" t="s">
        <v>27</v>
      </c>
      <c r="D93" s="91">
        <f>'Приложение 7'!G26</f>
        <v>0</v>
      </c>
      <c r="E93" s="91">
        <f>'Приложение 7'!H26</f>
        <v>0</v>
      </c>
      <c r="F93" s="9"/>
    </row>
    <row r="94" spans="1:6" s="8" customFormat="1" ht="23.25" customHeight="1" hidden="1">
      <c r="A94" s="129"/>
      <c r="B94" s="143"/>
      <c r="C94" s="99" t="s">
        <v>28</v>
      </c>
      <c r="D94" s="91"/>
      <c r="E94" s="91"/>
      <c r="F94" s="9"/>
    </row>
    <row r="95" spans="1:6" s="8" customFormat="1" ht="23.25" customHeight="1" hidden="1">
      <c r="A95" s="130"/>
      <c r="B95" s="144"/>
      <c r="C95" s="99" t="s">
        <v>29</v>
      </c>
      <c r="D95" s="91"/>
      <c r="E95" s="91"/>
      <c r="F95" s="9"/>
    </row>
    <row r="96" spans="1:6" s="8" customFormat="1" ht="14.25">
      <c r="A96" s="128" t="s">
        <v>135</v>
      </c>
      <c r="B96" s="142" t="s">
        <v>129</v>
      </c>
      <c r="C96" s="84" t="s">
        <v>24</v>
      </c>
      <c r="D96" s="91">
        <f>SUM(D97:D101)</f>
        <v>410549.69999999995</v>
      </c>
      <c r="E96" s="91">
        <f>SUM(E97:E101)</f>
        <v>140267</v>
      </c>
      <c r="F96" s="9"/>
    </row>
    <row r="97" spans="1:6" s="8" customFormat="1" ht="14.25">
      <c r="A97" s="129"/>
      <c r="B97" s="143"/>
      <c r="C97" s="84" t="s">
        <v>25</v>
      </c>
      <c r="D97" s="91">
        <f>'Приложение 8'!F52</f>
        <v>190567.2</v>
      </c>
      <c r="E97" s="91">
        <f>'Приложение 8'!G52</f>
        <v>94949.7</v>
      </c>
      <c r="F97" s="9"/>
    </row>
    <row r="98" spans="1:6" s="8" customFormat="1" ht="14.25">
      <c r="A98" s="129"/>
      <c r="B98" s="143"/>
      <c r="C98" s="84" t="s">
        <v>26</v>
      </c>
      <c r="D98" s="91">
        <f>'Приложение 8'!F53</f>
        <v>151631.4</v>
      </c>
      <c r="E98" s="91">
        <f>'Приложение 8'!G53</f>
        <v>41805.7</v>
      </c>
      <c r="F98" s="9"/>
    </row>
    <row r="99" spans="1:6" s="8" customFormat="1" ht="14.25">
      <c r="A99" s="129"/>
      <c r="B99" s="143"/>
      <c r="C99" s="99" t="s">
        <v>27</v>
      </c>
      <c r="D99" s="91">
        <f>'Приложение 7'!G27</f>
        <v>68351.1</v>
      </c>
      <c r="E99" s="91">
        <f>'Приложение 7'!H27</f>
        <v>3511.6</v>
      </c>
      <c r="F99" s="9"/>
    </row>
    <row r="100" spans="1:6" s="8" customFormat="1" ht="14.25">
      <c r="A100" s="129"/>
      <c r="B100" s="143"/>
      <c r="C100" s="99" t="s">
        <v>28</v>
      </c>
      <c r="D100" s="91"/>
      <c r="E100" s="91"/>
      <c r="F100" s="9"/>
    </row>
    <row r="101" spans="1:6" s="8" customFormat="1" ht="14.25">
      <c r="A101" s="130"/>
      <c r="B101" s="144"/>
      <c r="C101" s="99" t="s">
        <v>29</v>
      </c>
      <c r="D101" s="91"/>
      <c r="E101" s="91"/>
      <c r="F101" s="9"/>
    </row>
    <row r="102" spans="1:6" s="44" customFormat="1" ht="14.25" customHeight="1">
      <c r="A102" s="140" t="s">
        <v>101</v>
      </c>
      <c r="B102" s="141" t="s">
        <v>63</v>
      </c>
      <c r="C102" s="39" t="s">
        <v>24</v>
      </c>
      <c r="D102" s="46">
        <f aca="true" t="shared" si="4" ref="D102:E105">D108+D114+D120+D126+D132+D138</f>
        <v>85526.9</v>
      </c>
      <c r="E102" s="46">
        <f t="shared" si="4"/>
        <v>24670</v>
      </c>
      <c r="F102" s="43"/>
    </row>
    <row r="103" spans="1:6" s="44" customFormat="1" ht="14.25">
      <c r="A103" s="140"/>
      <c r="B103" s="141"/>
      <c r="C103" s="39" t="s">
        <v>25</v>
      </c>
      <c r="D103" s="46">
        <f t="shared" si="4"/>
        <v>0</v>
      </c>
      <c r="E103" s="46">
        <f t="shared" si="4"/>
        <v>0</v>
      </c>
      <c r="F103" s="43"/>
    </row>
    <row r="104" spans="1:6" s="44" customFormat="1" ht="14.25">
      <c r="A104" s="140"/>
      <c r="B104" s="141"/>
      <c r="C104" s="39" t="s">
        <v>26</v>
      </c>
      <c r="D104" s="46">
        <f t="shared" si="4"/>
        <v>31971.4</v>
      </c>
      <c r="E104" s="46">
        <f t="shared" si="4"/>
        <v>14045.3</v>
      </c>
      <c r="F104" s="43"/>
    </row>
    <row r="105" spans="1:6" s="44" customFormat="1" ht="14.25">
      <c r="A105" s="140"/>
      <c r="B105" s="141"/>
      <c r="C105" s="40" t="s">
        <v>27</v>
      </c>
      <c r="D105" s="46">
        <f t="shared" si="4"/>
        <v>53555.5</v>
      </c>
      <c r="E105" s="46">
        <f t="shared" si="4"/>
        <v>10624.7</v>
      </c>
      <c r="F105" s="43"/>
    </row>
    <row r="106" spans="1:6" s="44" customFormat="1" ht="14.25">
      <c r="A106" s="140"/>
      <c r="B106" s="141"/>
      <c r="C106" s="40" t="s">
        <v>28</v>
      </c>
      <c r="D106" s="46">
        <f>D112+D118+D124+D130+D136</f>
        <v>0</v>
      </c>
      <c r="E106" s="46">
        <f>E112+E118+E124+E130+E136</f>
        <v>0</v>
      </c>
      <c r="F106" s="43"/>
    </row>
    <row r="107" spans="1:9" s="44" customFormat="1" ht="14.25">
      <c r="A107" s="140"/>
      <c r="B107" s="141"/>
      <c r="C107" s="40" t="s">
        <v>29</v>
      </c>
      <c r="D107" s="46">
        <f>D113+D119+D125+D131+D137+D143</f>
        <v>0</v>
      </c>
      <c r="E107" s="46">
        <f>E113+E119+E125+E131+E137+E143</f>
        <v>0</v>
      </c>
      <c r="F107" s="43"/>
      <c r="H107" s="95"/>
      <c r="I107" s="96"/>
    </row>
    <row r="108" spans="1:9" s="8" customFormat="1" ht="14.25" customHeight="1">
      <c r="A108" s="146" t="s">
        <v>120</v>
      </c>
      <c r="B108" s="147" t="s">
        <v>17</v>
      </c>
      <c r="C108" s="84" t="s">
        <v>24</v>
      </c>
      <c r="D108" s="91">
        <f>SUM(D109:D113)</f>
        <v>76072.9</v>
      </c>
      <c r="E108" s="91">
        <f>SUM(E109:E113)</f>
        <v>18980.5</v>
      </c>
      <c r="F108" s="9"/>
      <c r="H108" s="95"/>
      <c r="I108" s="96"/>
    </row>
    <row r="109" spans="1:9" s="8" customFormat="1" ht="14.25">
      <c r="A109" s="134"/>
      <c r="B109" s="147"/>
      <c r="C109" s="84" t="s">
        <v>25</v>
      </c>
      <c r="D109" s="91">
        <f>'Приложение 8'!F58</f>
        <v>0</v>
      </c>
      <c r="E109" s="91">
        <f>'Приложение 8'!G58</f>
        <v>0</v>
      </c>
      <c r="F109" s="9"/>
      <c r="H109" s="95"/>
      <c r="I109" s="96"/>
    </row>
    <row r="110" spans="1:9" s="8" customFormat="1" ht="14.25">
      <c r="A110" s="134"/>
      <c r="B110" s="147"/>
      <c r="C110" s="84" t="s">
        <v>26</v>
      </c>
      <c r="D110" s="91">
        <f>'Приложение 8'!F59</f>
        <v>31971.4</v>
      </c>
      <c r="E110" s="91">
        <f>'Приложение 8'!G59</f>
        <v>14045.3</v>
      </c>
      <c r="F110" s="9"/>
      <c r="H110" s="94"/>
      <c r="I110" s="79"/>
    </row>
    <row r="111" spans="1:9" s="8" customFormat="1" ht="14.25">
      <c r="A111" s="134"/>
      <c r="B111" s="147"/>
      <c r="C111" s="99" t="s">
        <v>27</v>
      </c>
      <c r="D111" s="91">
        <f>'Приложение 7'!G30</f>
        <v>44101.5</v>
      </c>
      <c r="E111" s="91">
        <f>'Приложение 7'!H30</f>
        <v>4935.2</v>
      </c>
      <c r="F111" s="9"/>
      <c r="H111" s="94"/>
      <c r="I111" s="79"/>
    </row>
    <row r="112" spans="1:9" s="8" customFormat="1" ht="14.25">
      <c r="A112" s="134"/>
      <c r="B112" s="147"/>
      <c r="C112" s="99" t="s">
        <v>28</v>
      </c>
      <c r="D112" s="91"/>
      <c r="E112" s="91"/>
      <c r="F112" s="9"/>
      <c r="H112" s="94"/>
      <c r="I112" s="79"/>
    </row>
    <row r="113" spans="1:9" s="8" customFormat="1" ht="14.25">
      <c r="A113" s="134"/>
      <c r="B113" s="147"/>
      <c r="C113" s="99" t="s">
        <v>29</v>
      </c>
      <c r="D113" s="91"/>
      <c r="E113" s="91"/>
      <c r="F113" s="9"/>
      <c r="H113" s="94"/>
      <c r="I113" s="82"/>
    </row>
    <row r="114" spans="1:9" s="8" customFormat="1" ht="14.25" hidden="1">
      <c r="A114" s="134" t="s">
        <v>121</v>
      </c>
      <c r="B114" s="127" t="s">
        <v>66</v>
      </c>
      <c r="C114" s="84" t="s">
        <v>24</v>
      </c>
      <c r="D114" s="91">
        <f>SUM(D115:D119)</f>
        <v>0</v>
      </c>
      <c r="E114" s="91">
        <f>SUM(E115:E119)</f>
        <v>0</v>
      </c>
      <c r="F114" s="9"/>
      <c r="H114" s="94"/>
      <c r="I114" s="82"/>
    </row>
    <row r="115" spans="1:9" s="8" customFormat="1" ht="14.25" hidden="1">
      <c r="A115" s="134"/>
      <c r="B115" s="127"/>
      <c r="C115" s="84" t="s">
        <v>25</v>
      </c>
      <c r="D115" s="91">
        <f>'Приложение 8'!F61</f>
        <v>0</v>
      </c>
      <c r="E115" s="91">
        <f>'Приложение 8'!G61</f>
        <v>0</v>
      </c>
      <c r="F115" s="9"/>
      <c r="H115" s="94"/>
      <c r="I115" s="82"/>
    </row>
    <row r="116" spans="1:9" s="8" customFormat="1" ht="14.25" hidden="1">
      <c r="A116" s="134"/>
      <c r="B116" s="127"/>
      <c r="C116" s="84" t="s">
        <v>26</v>
      </c>
      <c r="D116" s="91">
        <f>'Приложение 8'!F62</f>
        <v>0</v>
      </c>
      <c r="E116" s="91">
        <f>'Приложение 8'!G62</f>
        <v>0</v>
      </c>
      <c r="F116" s="9"/>
      <c r="H116" s="94"/>
      <c r="I116" s="82"/>
    </row>
    <row r="117" spans="1:9" s="8" customFormat="1" ht="14.25" hidden="1">
      <c r="A117" s="134"/>
      <c r="B117" s="127"/>
      <c r="C117" s="99" t="s">
        <v>27</v>
      </c>
      <c r="D117" s="91">
        <f>'Приложение 7'!G31</f>
        <v>0</v>
      </c>
      <c r="E117" s="91">
        <f>'Приложение 7'!H31</f>
        <v>0</v>
      </c>
      <c r="F117" s="9"/>
      <c r="H117" s="94"/>
      <c r="I117" s="82"/>
    </row>
    <row r="118" spans="1:9" s="8" customFormat="1" ht="14.25" hidden="1">
      <c r="A118" s="134"/>
      <c r="B118" s="127"/>
      <c r="C118" s="99" t="s">
        <v>28</v>
      </c>
      <c r="D118" s="91"/>
      <c r="E118" s="91"/>
      <c r="F118" s="9"/>
      <c r="H118" s="94"/>
      <c r="I118" s="82"/>
    </row>
    <row r="119" spans="1:9" s="8" customFormat="1" ht="14.25" hidden="1">
      <c r="A119" s="134"/>
      <c r="B119" s="127"/>
      <c r="C119" s="99" t="s">
        <v>29</v>
      </c>
      <c r="D119" s="91"/>
      <c r="E119" s="91"/>
      <c r="F119" s="9"/>
      <c r="H119" s="94"/>
      <c r="I119" s="82"/>
    </row>
    <row r="120" spans="1:9" s="8" customFormat="1" ht="14.25" customHeight="1">
      <c r="A120" s="134" t="s">
        <v>122</v>
      </c>
      <c r="B120" s="127" t="s">
        <v>15</v>
      </c>
      <c r="C120" s="84" t="s">
        <v>24</v>
      </c>
      <c r="D120" s="91">
        <f>SUM(D121:D125)</f>
        <v>574</v>
      </c>
      <c r="E120" s="91">
        <f>SUM(E121:E125)</f>
        <v>143.9</v>
      </c>
      <c r="F120" s="9"/>
      <c r="H120" s="94"/>
      <c r="I120" s="82"/>
    </row>
    <row r="121" spans="1:9" s="8" customFormat="1" ht="14.25">
      <c r="A121" s="134"/>
      <c r="B121" s="127"/>
      <c r="C121" s="84" t="s">
        <v>25</v>
      </c>
      <c r="D121" s="91">
        <f>'Приложение 8'!F64</f>
        <v>0</v>
      </c>
      <c r="E121" s="91">
        <f>'Приложение 8'!G64</f>
        <v>0</v>
      </c>
      <c r="F121" s="9"/>
      <c r="H121" s="94"/>
      <c r="I121" s="82"/>
    </row>
    <row r="122" spans="1:9" s="8" customFormat="1" ht="14.25">
      <c r="A122" s="134"/>
      <c r="B122" s="127"/>
      <c r="C122" s="84" t="s">
        <v>26</v>
      </c>
      <c r="D122" s="91">
        <f>'Приложение 8'!F65</f>
        <v>0</v>
      </c>
      <c r="E122" s="91">
        <f>'Приложение 8'!G65</f>
        <v>0</v>
      </c>
      <c r="F122" s="9"/>
      <c r="H122" s="94"/>
      <c r="I122" s="82"/>
    </row>
    <row r="123" spans="1:9" s="8" customFormat="1" ht="14.25">
      <c r="A123" s="134"/>
      <c r="B123" s="127"/>
      <c r="C123" s="99" t="s">
        <v>27</v>
      </c>
      <c r="D123" s="91">
        <f>'Приложение 7'!G32</f>
        <v>574</v>
      </c>
      <c r="E123" s="91">
        <f>'Приложение 7'!H32</f>
        <v>143.9</v>
      </c>
      <c r="F123" s="9"/>
      <c r="H123" s="94"/>
      <c r="I123" s="82"/>
    </row>
    <row r="124" spans="1:9" s="8" customFormat="1" ht="14.25">
      <c r="A124" s="134"/>
      <c r="B124" s="127"/>
      <c r="C124" s="99" t="s">
        <v>28</v>
      </c>
      <c r="D124" s="91"/>
      <c r="E124" s="91"/>
      <c r="F124" s="9"/>
      <c r="H124" s="94"/>
      <c r="I124" s="82"/>
    </row>
    <row r="125" spans="1:9" s="8" customFormat="1" ht="14.25">
      <c r="A125" s="134"/>
      <c r="B125" s="127"/>
      <c r="C125" s="99" t="s">
        <v>29</v>
      </c>
      <c r="D125" s="91"/>
      <c r="E125" s="91"/>
      <c r="F125" s="9"/>
      <c r="H125" s="94"/>
      <c r="I125" s="82"/>
    </row>
    <row r="126" spans="1:9" s="8" customFormat="1" ht="14.25" customHeight="1">
      <c r="A126" s="134" t="s">
        <v>123</v>
      </c>
      <c r="B126" s="152" t="s">
        <v>16</v>
      </c>
      <c r="C126" s="84" t="s">
        <v>24</v>
      </c>
      <c r="D126" s="91">
        <f>SUM(D127:D131)</f>
        <v>8880</v>
      </c>
      <c r="E126" s="91">
        <f>SUM(E127:E131)</f>
        <v>5545.6</v>
      </c>
      <c r="F126" s="9"/>
      <c r="H126" s="94"/>
      <c r="I126" s="82"/>
    </row>
    <row r="127" spans="1:9" s="8" customFormat="1" ht="14.25">
      <c r="A127" s="134"/>
      <c r="B127" s="152"/>
      <c r="C127" s="84" t="s">
        <v>25</v>
      </c>
      <c r="D127" s="91">
        <f>'Приложение 8'!F67</f>
        <v>0</v>
      </c>
      <c r="E127" s="91">
        <f>'Приложение 8'!G67</f>
        <v>0</v>
      </c>
      <c r="F127" s="9"/>
      <c r="H127" s="94"/>
      <c r="I127" s="82"/>
    </row>
    <row r="128" spans="1:9" s="8" customFormat="1" ht="14.25">
      <c r="A128" s="134"/>
      <c r="B128" s="152"/>
      <c r="C128" s="84" t="s">
        <v>26</v>
      </c>
      <c r="D128" s="91">
        <f>'Приложение 8'!F68</f>
        <v>0</v>
      </c>
      <c r="E128" s="91">
        <f>'Приложение 8'!G68</f>
        <v>0</v>
      </c>
      <c r="F128" s="9"/>
      <c r="H128" s="94"/>
      <c r="I128" s="82"/>
    </row>
    <row r="129" spans="1:9" s="8" customFormat="1" ht="14.25">
      <c r="A129" s="134"/>
      <c r="B129" s="152"/>
      <c r="C129" s="99" t="s">
        <v>27</v>
      </c>
      <c r="D129" s="91">
        <f>'Приложение 7'!G33</f>
        <v>8880</v>
      </c>
      <c r="E129" s="91">
        <f>'Приложение 7'!H33</f>
        <v>5545.6</v>
      </c>
      <c r="F129" s="9"/>
      <c r="H129" s="94"/>
      <c r="I129" s="82"/>
    </row>
    <row r="130" spans="1:9" s="8" customFormat="1" ht="14.25">
      <c r="A130" s="134"/>
      <c r="B130" s="152"/>
      <c r="C130" s="99" t="s">
        <v>28</v>
      </c>
      <c r="D130" s="91"/>
      <c r="E130" s="91"/>
      <c r="F130" s="9"/>
      <c r="H130" s="94"/>
      <c r="I130" s="82"/>
    </row>
    <row r="131" spans="1:9" s="8" customFormat="1" ht="14.25">
      <c r="A131" s="134"/>
      <c r="B131" s="152"/>
      <c r="C131" s="99" t="s">
        <v>29</v>
      </c>
      <c r="D131" s="91"/>
      <c r="E131" s="91"/>
      <c r="F131" s="9"/>
      <c r="H131" s="94"/>
      <c r="I131" s="82"/>
    </row>
    <row r="132" spans="1:9" s="8" customFormat="1" ht="14.25" hidden="1">
      <c r="A132" s="134" t="s">
        <v>124</v>
      </c>
      <c r="B132" s="127" t="s">
        <v>72</v>
      </c>
      <c r="C132" s="84" t="s">
        <v>24</v>
      </c>
      <c r="D132" s="91">
        <f>SUM(D133:D137)</f>
        <v>0</v>
      </c>
      <c r="E132" s="91">
        <f>SUM(E133:E137)</f>
        <v>0</v>
      </c>
      <c r="F132" s="9"/>
      <c r="H132" s="94"/>
      <c r="I132" s="82"/>
    </row>
    <row r="133" spans="1:9" s="8" customFormat="1" ht="14.25" hidden="1">
      <c r="A133" s="134"/>
      <c r="B133" s="127"/>
      <c r="C133" s="84" t="s">
        <v>25</v>
      </c>
      <c r="D133" s="91">
        <f>'Приложение 8'!F70</f>
        <v>0</v>
      </c>
      <c r="E133" s="91">
        <f>'Приложение 8'!G70</f>
        <v>0</v>
      </c>
      <c r="F133" s="9"/>
      <c r="H133" s="94"/>
      <c r="I133" s="82"/>
    </row>
    <row r="134" spans="1:9" s="8" customFormat="1" ht="14.25" hidden="1">
      <c r="A134" s="134"/>
      <c r="B134" s="127"/>
      <c r="C134" s="84" t="s">
        <v>26</v>
      </c>
      <c r="D134" s="91">
        <f>'Приложение 8'!F71</f>
        <v>0</v>
      </c>
      <c r="E134" s="91">
        <f>'Приложение 8'!G71</f>
        <v>0</v>
      </c>
      <c r="F134" s="9"/>
      <c r="H134" s="95"/>
      <c r="I134" s="98"/>
    </row>
    <row r="135" spans="1:9" s="8" customFormat="1" ht="14.25" hidden="1">
      <c r="A135" s="134"/>
      <c r="B135" s="127"/>
      <c r="C135" s="99" t="s">
        <v>27</v>
      </c>
      <c r="D135" s="91">
        <f>'Приложение 7'!G35</f>
        <v>0</v>
      </c>
      <c r="E135" s="91">
        <f>'Приложение 7'!H35</f>
        <v>0</v>
      </c>
      <c r="F135" s="9"/>
      <c r="H135" s="95"/>
      <c r="I135" s="98"/>
    </row>
    <row r="136" spans="1:9" s="8" customFormat="1" ht="14.25" hidden="1">
      <c r="A136" s="134"/>
      <c r="B136" s="127"/>
      <c r="C136" s="99" t="s">
        <v>28</v>
      </c>
      <c r="D136" s="91"/>
      <c r="E136" s="91"/>
      <c r="F136" s="9"/>
      <c r="H136" s="95"/>
      <c r="I136" s="98"/>
    </row>
    <row r="137" spans="1:9" s="8" customFormat="1" ht="14.25" hidden="1">
      <c r="A137" s="134"/>
      <c r="B137" s="127"/>
      <c r="C137" s="99" t="s">
        <v>29</v>
      </c>
      <c r="D137" s="91"/>
      <c r="E137" s="91"/>
      <c r="F137" s="9"/>
      <c r="H137" s="94"/>
      <c r="I137" s="82"/>
    </row>
    <row r="138" spans="1:9" s="8" customFormat="1" ht="14.25" hidden="1">
      <c r="A138" s="128" t="s">
        <v>125</v>
      </c>
      <c r="B138" s="142" t="s">
        <v>74</v>
      </c>
      <c r="C138" s="84" t="s">
        <v>24</v>
      </c>
      <c r="D138" s="91">
        <f>SUM(D139:D143)</f>
        <v>0</v>
      </c>
      <c r="E138" s="91">
        <f>SUM(E139:E143)</f>
        <v>0</v>
      </c>
      <c r="F138" s="9"/>
      <c r="H138" s="94"/>
      <c r="I138" s="82"/>
    </row>
    <row r="139" spans="1:9" s="8" customFormat="1" ht="14.25" hidden="1">
      <c r="A139" s="129"/>
      <c r="B139" s="143"/>
      <c r="C139" s="84" t="s">
        <v>25</v>
      </c>
      <c r="D139" s="91">
        <f>'Приложение 8'!F73</f>
        <v>0</v>
      </c>
      <c r="E139" s="91">
        <f>'Приложение 8'!G73</f>
        <v>0</v>
      </c>
      <c r="F139" s="9"/>
      <c r="H139" s="94"/>
      <c r="I139" s="82"/>
    </row>
    <row r="140" spans="1:9" s="8" customFormat="1" ht="14.25" hidden="1">
      <c r="A140" s="129"/>
      <c r="B140" s="143"/>
      <c r="C140" s="84" t="s">
        <v>26</v>
      </c>
      <c r="D140" s="91">
        <f>'Приложение 8'!F74</f>
        <v>0</v>
      </c>
      <c r="E140" s="91">
        <f>'Приложение 8'!G74</f>
        <v>0</v>
      </c>
      <c r="F140" s="9"/>
      <c r="H140" s="94"/>
      <c r="I140" s="82"/>
    </row>
    <row r="141" spans="1:9" s="8" customFormat="1" ht="14.25" hidden="1">
      <c r="A141" s="129"/>
      <c r="B141" s="143"/>
      <c r="C141" s="99" t="s">
        <v>27</v>
      </c>
      <c r="D141" s="91">
        <f>'Приложение 7'!G36</f>
        <v>0</v>
      </c>
      <c r="E141" s="91">
        <f>'Приложение 7'!H36</f>
        <v>0</v>
      </c>
      <c r="F141" s="9"/>
      <c r="H141" s="94"/>
      <c r="I141" s="82"/>
    </row>
    <row r="142" spans="1:9" s="8" customFormat="1" ht="14.25" hidden="1">
      <c r="A142" s="129"/>
      <c r="B142" s="143"/>
      <c r="C142" s="99" t="s">
        <v>28</v>
      </c>
      <c r="D142" s="91"/>
      <c r="E142" s="91"/>
      <c r="F142" s="9"/>
      <c r="H142" s="94"/>
      <c r="I142" s="82"/>
    </row>
    <row r="143" spans="1:9" s="8" customFormat="1" ht="14.25" hidden="1">
      <c r="A143" s="130"/>
      <c r="B143" s="144"/>
      <c r="C143" s="99" t="s">
        <v>29</v>
      </c>
      <c r="D143" s="91"/>
      <c r="E143" s="91"/>
      <c r="F143" s="9"/>
      <c r="H143" s="94"/>
      <c r="I143" s="82"/>
    </row>
    <row r="144" spans="1:9" s="44" customFormat="1" ht="14.25" customHeight="1" hidden="1">
      <c r="A144" s="140" t="s">
        <v>109</v>
      </c>
      <c r="B144" s="154" t="s">
        <v>76</v>
      </c>
      <c r="C144" s="39" t="s">
        <v>24</v>
      </c>
      <c r="D144" s="46">
        <f aca="true" t="shared" si="5" ref="D144:E147">D150+D156+D162+D168</f>
        <v>184</v>
      </c>
      <c r="E144" s="46">
        <f t="shared" si="5"/>
        <v>161</v>
      </c>
      <c r="F144" s="43"/>
      <c r="H144" s="94"/>
      <c r="I144" s="82"/>
    </row>
    <row r="145" spans="1:9" s="44" customFormat="1" ht="14.25" hidden="1">
      <c r="A145" s="140"/>
      <c r="B145" s="154"/>
      <c r="C145" s="39" t="s">
        <v>25</v>
      </c>
      <c r="D145" s="46">
        <f t="shared" si="5"/>
        <v>0</v>
      </c>
      <c r="E145" s="46">
        <f t="shared" si="5"/>
        <v>0</v>
      </c>
      <c r="F145" s="43"/>
      <c r="H145" s="94"/>
      <c r="I145" s="82"/>
    </row>
    <row r="146" spans="1:9" s="44" customFormat="1" ht="14.25" hidden="1">
      <c r="A146" s="140"/>
      <c r="B146" s="154"/>
      <c r="C146" s="39" t="s">
        <v>26</v>
      </c>
      <c r="D146" s="46">
        <f t="shared" si="5"/>
        <v>0</v>
      </c>
      <c r="E146" s="46">
        <f t="shared" si="5"/>
        <v>0</v>
      </c>
      <c r="F146" s="43"/>
      <c r="H146" s="94"/>
      <c r="I146" s="82"/>
    </row>
    <row r="147" spans="1:9" s="44" customFormat="1" ht="27.75" customHeight="1">
      <c r="A147" s="140"/>
      <c r="B147" s="154"/>
      <c r="C147" s="40" t="s">
        <v>27</v>
      </c>
      <c r="D147" s="46">
        <f t="shared" si="5"/>
        <v>184</v>
      </c>
      <c r="E147" s="46">
        <f t="shared" si="5"/>
        <v>161</v>
      </c>
      <c r="F147" s="43"/>
      <c r="H147" s="94"/>
      <c r="I147" s="82"/>
    </row>
    <row r="148" spans="1:9" s="44" customFormat="1" ht="27.75" customHeight="1">
      <c r="A148" s="140"/>
      <c r="B148" s="154"/>
      <c r="C148" s="40" t="s">
        <v>28</v>
      </c>
      <c r="D148" s="46">
        <f>D154+D160</f>
        <v>0</v>
      </c>
      <c r="E148" s="46">
        <f>E154+E160</f>
        <v>0</v>
      </c>
      <c r="F148" s="43"/>
      <c r="H148" s="94"/>
      <c r="I148" s="82"/>
    </row>
    <row r="149" spans="1:9" s="44" customFormat="1" ht="27.75" customHeight="1">
      <c r="A149" s="140"/>
      <c r="B149" s="154"/>
      <c r="C149" s="40" t="s">
        <v>29</v>
      </c>
      <c r="D149" s="46">
        <f>D155+D161+D167+D173</f>
        <v>0</v>
      </c>
      <c r="E149" s="46">
        <f>E155+E161+E167+E173</f>
        <v>0</v>
      </c>
      <c r="F149" s="43"/>
      <c r="H149" s="94"/>
      <c r="I149" s="82"/>
    </row>
    <row r="150" spans="1:9" s="8" customFormat="1" ht="14.25" hidden="1">
      <c r="A150" s="134" t="s">
        <v>110</v>
      </c>
      <c r="B150" s="127" t="s">
        <v>86</v>
      </c>
      <c r="C150" s="84" t="s">
        <v>24</v>
      </c>
      <c r="D150" s="91">
        <f>SUM(D151:D155)</f>
        <v>0</v>
      </c>
      <c r="E150" s="91">
        <f>SUM(E151:E155)</f>
        <v>0</v>
      </c>
      <c r="F150" s="9"/>
      <c r="H150" s="94"/>
      <c r="I150" s="82"/>
    </row>
    <row r="151" spans="1:9" s="8" customFormat="1" ht="14.25" hidden="1">
      <c r="A151" s="134"/>
      <c r="B151" s="127"/>
      <c r="C151" s="84" t="s">
        <v>25</v>
      </c>
      <c r="D151" s="91">
        <f>'Приложение 8'!F79</f>
        <v>0</v>
      </c>
      <c r="E151" s="91">
        <f>'Приложение 8'!G79</f>
        <v>0</v>
      </c>
      <c r="F151" s="9"/>
      <c r="H151" s="94"/>
      <c r="I151" s="82"/>
    </row>
    <row r="152" spans="1:9" s="8" customFormat="1" ht="14.25" hidden="1">
      <c r="A152" s="134"/>
      <c r="B152" s="127"/>
      <c r="C152" s="84" t="s">
        <v>26</v>
      </c>
      <c r="D152" s="91">
        <f>'Приложение 8'!F80</f>
        <v>0</v>
      </c>
      <c r="E152" s="91">
        <f>'Приложение 8'!G80</f>
        <v>0</v>
      </c>
      <c r="F152" s="9"/>
      <c r="H152" s="94"/>
      <c r="I152" s="82"/>
    </row>
    <row r="153" spans="1:9" s="8" customFormat="1" ht="14.25" hidden="1">
      <c r="A153" s="134"/>
      <c r="B153" s="127"/>
      <c r="C153" s="99" t="s">
        <v>27</v>
      </c>
      <c r="D153" s="91">
        <f>'Приложение 7'!G39</f>
        <v>0</v>
      </c>
      <c r="E153" s="91">
        <f>'Приложение 7'!H39</f>
        <v>0</v>
      </c>
      <c r="F153" s="9"/>
      <c r="H153" s="100"/>
      <c r="I153" s="100"/>
    </row>
    <row r="154" spans="1:9" s="8" customFormat="1" ht="14.25" hidden="1">
      <c r="A154" s="134"/>
      <c r="B154" s="127"/>
      <c r="C154" s="99" t="s">
        <v>28</v>
      </c>
      <c r="D154" s="91"/>
      <c r="E154" s="91"/>
      <c r="F154" s="9"/>
      <c r="H154" s="100"/>
      <c r="I154" s="100"/>
    </row>
    <row r="155" spans="1:9" s="8" customFormat="1" ht="14.25" hidden="1">
      <c r="A155" s="134"/>
      <c r="B155" s="127"/>
      <c r="C155" s="99" t="s">
        <v>29</v>
      </c>
      <c r="D155" s="91"/>
      <c r="E155" s="91"/>
      <c r="F155" s="9"/>
      <c r="H155" s="100"/>
      <c r="I155" s="100"/>
    </row>
    <row r="156" spans="1:9" s="8" customFormat="1" ht="14.25" hidden="1">
      <c r="A156" s="134" t="s">
        <v>111</v>
      </c>
      <c r="B156" s="152" t="s">
        <v>79</v>
      </c>
      <c r="C156" s="84" t="s">
        <v>24</v>
      </c>
      <c r="D156" s="91">
        <f>SUM(D157:D161)</f>
        <v>184</v>
      </c>
      <c r="E156" s="91">
        <f>SUM(E157:E161)</f>
        <v>161</v>
      </c>
      <c r="F156" s="9"/>
      <c r="H156" s="100"/>
      <c r="I156" s="100"/>
    </row>
    <row r="157" spans="1:9" s="8" customFormat="1" ht="14.25" hidden="1">
      <c r="A157" s="134"/>
      <c r="B157" s="152"/>
      <c r="C157" s="84" t="s">
        <v>25</v>
      </c>
      <c r="D157" s="91">
        <f>'Приложение 8'!F82</f>
        <v>0</v>
      </c>
      <c r="E157" s="91">
        <f>'Приложение 8'!G82</f>
        <v>0</v>
      </c>
      <c r="F157" s="9"/>
      <c r="H157" s="100"/>
      <c r="I157" s="100"/>
    </row>
    <row r="158" spans="1:9" s="8" customFormat="1" ht="14.25" hidden="1">
      <c r="A158" s="134"/>
      <c r="B158" s="152"/>
      <c r="C158" s="84" t="s">
        <v>26</v>
      </c>
      <c r="D158" s="91">
        <f>'Приложение 8'!F83</f>
        <v>0</v>
      </c>
      <c r="E158" s="91">
        <f>'Приложение 8'!G83</f>
        <v>0</v>
      </c>
      <c r="F158" s="9"/>
      <c r="H158" s="100"/>
      <c r="I158" s="100"/>
    </row>
    <row r="159" spans="1:9" s="8" customFormat="1" ht="14.25" hidden="1">
      <c r="A159" s="134"/>
      <c r="B159" s="152"/>
      <c r="C159" s="99" t="s">
        <v>27</v>
      </c>
      <c r="D159" s="91">
        <f>'Приложение 7'!G40</f>
        <v>184</v>
      </c>
      <c r="E159" s="91">
        <f>'Приложение 7'!H40</f>
        <v>161</v>
      </c>
      <c r="F159" s="9"/>
      <c r="H159" s="100"/>
      <c r="I159" s="100"/>
    </row>
    <row r="160" spans="1:9" s="8" customFormat="1" ht="14.25" hidden="1">
      <c r="A160" s="134"/>
      <c r="B160" s="152"/>
      <c r="C160" s="99" t="s">
        <v>28</v>
      </c>
      <c r="D160" s="91"/>
      <c r="E160" s="91"/>
      <c r="F160" s="9"/>
      <c r="H160" s="100"/>
      <c r="I160" s="100"/>
    </row>
    <row r="161" spans="1:9" s="8" customFormat="1" ht="14.25" hidden="1">
      <c r="A161" s="134"/>
      <c r="B161" s="152"/>
      <c r="C161" s="99" t="s">
        <v>29</v>
      </c>
      <c r="D161" s="91"/>
      <c r="E161" s="91"/>
      <c r="F161" s="9"/>
      <c r="H161" s="100"/>
      <c r="I161" s="100"/>
    </row>
    <row r="162" spans="1:9" s="8" customFormat="1" ht="14.25">
      <c r="A162" s="153" t="s">
        <v>112</v>
      </c>
      <c r="B162" s="127" t="s">
        <v>81</v>
      </c>
      <c r="C162" s="84" t="s">
        <v>24</v>
      </c>
      <c r="D162" s="101">
        <f>SUM(D163:D167)</f>
        <v>0</v>
      </c>
      <c r="E162" s="101">
        <f>SUM(E163:E167)</f>
        <v>0</v>
      </c>
      <c r="F162" s="9"/>
      <c r="H162" s="100"/>
      <c r="I162" s="100"/>
    </row>
    <row r="163" spans="1:9" s="8" customFormat="1" ht="14.25">
      <c r="A163" s="153"/>
      <c r="B163" s="127"/>
      <c r="C163" s="84" t="s">
        <v>25</v>
      </c>
      <c r="D163" s="101">
        <f>'Приложение 8'!F85</f>
        <v>0</v>
      </c>
      <c r="E163" s="101">
        <f>'Приложение 8'!G85</f>
        <v>0</v>
      </c>
      <c r="F163" s="9"/>
      <c r="H163" s="100"/>
      <c r="I163" s="100"/>
    </row>
    <row r="164" spans="1:9" s="8" customFormat="1" ht="14.25">
      <c r="A164" s="153"/>
      <c r="B164" s="127"/>
      <c r="C164" s="84" t="s">
        <v>26</v>
      </c>
      <c r="D164" s="101">
        <f>'Приложение 8'!F86</f>
        <v>0</v>
      </c>
      <c r="E164" s="101">
        <f>'Приложение 8'!G86</f>
        <v>0</v>
      </c>
      <c r="F164" s="9"/>
      <c r="H164" s="100"/>
      <c r="I164" s="100"/>
    </row>
    <row r="165" spans="1:9" s="8" customFormat="1" ht="14.25">
      <c r="A165" s="153"/>
      <c r="B165" s="127"/>
      <c r="C165" s="99" t="s">
        <v>27</v>
      </c>
      <c r="D165" s="101">
        <f>'Приложение 7'!G41</f>
        <v>0</v>
      </c>
      <c r="E165" s="101">
        <f>'Приложение 7'!H41</f>
        <v>0</v>
      </c>
      <c r="F165" s="9"/>
      <c r="H165" s="100"/>
      <c r="I165" s="100"/>
    </row>
    <row r="166" spans="1:9" s="8" customFormat="1" ht="14.25">
      <c r="A166" s="153"/>
      <c r="B166" s="127"/>
      <c r="C166" s="99" t="s">
        <v>28</v>
      </c>
      <c r="D166" s="102"/>
      <c r="E166" s="102"/>
      <c r="F166" s="9"/>
      <c r="H166" s="100"/>
      <c r="I166" s="100"/>
    </row>
    <row r="167" spans="1:9" s="8" customFormat="1" ht="14.25">
      <c r="A167" s="153"/>
      <c r="B167" s="127"/>
      <c r="C167" s="99" t="s">
        <v>29</v>
      </c>
      <c r="D167" s="102"/>
      <c r="E167" s="102"/>
      <c r="F167" s="9"/>
      <c r="H167" s="100"/>
      <c r="I167" s="100"/>
    </row>
    <row r="168" spans="1:9" s="8" customFormat="1" ht="14.25" hidden="1">
      <c r="A168" s="153" t="s">
        <v>113</v>
      </c>
      <c r="B168" s="127" t="s">
        <v>83</v>
      </c>
      <c r="C168" s="84" t="s">
        <v>24</v>
      </c>
      <c r="D168" s="101">
        <f>SUM(D169:D173)</f>
        <v>0</v>
      </c>
      <c r="E168" s="101">
        <f>SUM(E169:E173)</f>
        <v>0</v>
      </c>
      <c r="F168" s="9"/>
      <c r="H168" s="100"/>
      <c r="I168" s="100"/>
    </row>
    <row r="169" spans="1:9" s="8" customFormat="1" ht="14.25" hidden="1">
      <c r="A169" s="153"/>
      <c r="B169" s="127"/>
      <c r="C169" s="84" t="s">
        <v>25</v>
      </c>
      <c r="D169" s="101">
        <f>'Приложение 8'!F88</f>
        <v>0</v>
      </c>
      <c r="E169" s="101">
        <f>'Приложение 8'!G88</f>
        <v>0</v>
      </c>
      <c r="F169" s="9"/>
      <c r="H169" s="100"/>
      <c r="I169" s="100"/>
    </row>
    <row r="170" spans="1:9" s="8" customFormat="1" ht="14.25" hidden="1">
      <c r="A170" s="153"/>
      <c r="B170" s="127"/>
      <c r="C170" s="84" t="s">
        <v>26</v>
      </c>
      <c r="D170" s="101">
        <f>'Приложение 8'!F89</f>
        <v>0</v>
      </c>
      <c r="E170" s="101">
        <f>'Приложение 8'!G89</f>
        <v>0</v>
      </c>
      <c r="F170" s="9"/>
      <c r="H170" s="100"/>
      <c r="I170" s="100"/>
    </row>
    <row r="171" spans="1:9" s="8" customFormat="1" ht="14.25" hidden="1">
      <c r="A171" s="153"/>
      <c r="B171" s="127"/>
      <c r="C171" s="99" t="s">
        <v>27</v>
      </c>
      <c r="D171" s="101">
        <f>'Приложение 7'!G42</f>
        <v>0</v>
      </c>
      <c r="E171" s="101">
        <f>'Приложение 7'!H42</f>
        <v>0</v>
      </c>
      <c r="F171" s="9"/>
      <c r="H171" s="100"/>
      <c r="I171" s="100"/>
    </row>
    <row r="172" spans="1:9" s="8" customFormat="1" ht="14.25" hidden="1">
      <c r="A172" s="153"/>
      <c r="B172" s="127"/>
      <c r="C172" s="99" t="s">
        <v>28</v>
      </c>
      <c r="D172" s="102"/>
      <c r="E172" s="102"/>
      <c r="F172" s="9"/>
      <c r="H172" s="100"/>
      <c r="I172" s="100"/>
    </row>
    <row r="173" spans="1:9" s="8" customFormat="1" ht="14.25" hidden="1">
      <c r="A173" s="153"/>
      <c r="B173" s="127"/>
      <c r="C173" s="99" t="s">
        <v>29</v>
      </c>
      <c r="D173" s="102"/>
      <c r="E173" s="102"/>
      <c r="F173" s="9"/>
      <c r="H173" s="100"/>
      <c r="I173" s="100"/>
    </row>
    <row r="174" spans="2:9" ht="14.25">
      <c r="B174" s="37"/>
      <c r="H174" s="92"/>
      <c r="I174" s="92"/>
    </row>
    <row r="175" spans="2:9" ht="14.25">
      <c r="B175" s="37"/>
      <c r="H175" s="92"/>
      <c r="I175" s="92"/>
    </row>
    <row r="176" spans="2:9" ht="14.25">
      <c r="B176" s="37"/>
      <c r="H176" s="92"/>
      <c r="I176" s="92"/>
    </row>
    <row r="177" spans="2:9" ht="14.25">
      <c r="B177" s="37"/>
      <c r="H177" s="92"/>
      <c r="I177" s="92"/>
    </row>
    <row r="178" spans="2:9" ht="14.25">
      <c r="B178" s="37"/>
      <c r="H178" s="92"/>
      <c r="I178" s="92"/>
    </row>
    <row r="179" spans="2:9" ht="14.25">
      <c r="B179" s="37"/>
      <c r="H179" s="92"/>
      <c r="I179" s="92"/>
    </row>
    <row r="180" spans="2:9" ht="14.25">
      <c r="B180" s="37"/>
      <c r="H180" s="92"/>
      <c r="I180" s="92"/>
    </row>
    <row r="181" spans="2:9" ht="14.25">
      <c r="B181" s="37"/>
      <c r="H181" s="92"/>
      <c r="I181" s="92"/>
    </row>
    <row r="182" spans="2:9" ht="14.25">
      <c r="B182" s="37"/>
      <c r="H182" s="92"/>
      <c r="I182" s="92"/>
    </row>
    <row r="183" spans="2:9" ht="14.25">
      <c r="B183" s="37"/>
      <c r="H183" s="92"/>
      <c r="I183" s="92"/>
    </row>
    <row r="184" spans="2:9" ht="14.25">
      <c r="B184" s="37"/>
      <c r="H184" s="92"/>
      <c r="I184" s="92"/>
    </row>
    <row r="185" spans="2:9" ht="14.25">
      <c r="B185" s="37"/>
      <c r="H185" s="92"/>
      <c r="I185" s="92"/>
    </row>
    <row r="186" spans="2:9" ht="14.25">
      <c r="B186" s="37"/>
      <c r="H186" s="92"/>
      <c r="I186" s="92"/>
    </row>
    <row r="187" spans="2:9" ht="14.25">
      <c r="B187" s="37"/>
      <c r="H187" s="92"/>
      <c r="I187" s="92"/>
    </row>
    <row r="188" spans="2:9" ht="14.25">
      <c r="B188" s="37"/>
      <c r="H188" s="92"/>
      <c r="I188" s="92"/>
    </row>
    <row r="189" spans="2:9" ht="14.25">
      <c r="B189" s="37"/>
      <c r="H189" s="92"/>
      <c r="I189" s="92"/>
    </row>
    <row r="190" spans="2:9" ht="14.25">
      <c r="B190" s="37"/>
      <c r="H190" s="92"/>
      <c r="I190" s="92"/>
    </row>
    <row r="191" spans="2:9" ht="14.25">
      <c r="B191" s="37"/>
      <c r="H191" s="92"/>
      <c r="I191" s="92"/>
    </row>
    <row r="192" spans="2:9" ht="14.25">
      <c r="B192" s="37"/>
      <c r="H192" s="92"/>
      <c r="I192" s="92"/>
    </row>
    <row r="193" spans="2:9" ht="14.25">
      <c r="B193" s="37"/>
      <c r="H193" s="92"/>
      <c r="I193" s="92"/>
    </row>
    <row r="194" spans="2:9" ht="14.25">
      <c r="B194" s="37"/>
      <c r="H194" s="92"/>
      <c r="I194" s="92"/>
    </row>
    <row r="195" spans="2:9" ht="14.25">
      <c r="B195" s="37"/>
      <c r="H195" s="92"/>
      <c r="I195" s="92"/>
    </row>
    <row r="196" spans="2:9" ht="14.25">
      <c r="B196" s="37"/>
      <c r="H196" s="92"/>
      <c r="I196" s="92"/>
    </row>
    <row r="197" spans="2:9" ht="14.25">
      <c r="B197" s="37"/>
      <c r="H197" s="92"/>
      <c r="I197" s="92"/>
    </row>
    <row r="198" spans="2:9" ht="14.25">
      <c r="B198" s="37"/>
      <c r="H198" s="92"/>
      <c r="I198" s="92"/>
    </row>
    <row r="199" spans="2:9" ht="14.25">
      <c r="B199" s="37"/>
      <c r="H199" s="92"/>
      <c r="I199" s="92"/>
    </row>
    <row r="200" ht="14.25">
      <c r="B200" s="37"/>
    </row>
    <row r="201" ht="14.25">
      <c r="B201" s="37"/>
    </row>
    <row r="202" ht="14.25">
      <c r="B202" s="37"/>
    </row>
    <row r="203" ht="14.25">
      <c r="B203" s="37"/>
    </row>
    <row r="204" ht="14.25">
      <c r="B204" s="37"/>
    </row>
    <row r="205" ht="14.25">
      <c r="B205" s="37"/>
    </row>
    <row r="206" ht="14.25">
      <c r="B206" s="37"/>
    </row>
    <row r="207" ht="14.25">
      <c r="B207" s="37"/>
    </row>
    <row r="208" ht="14.25">
      <c r="B208" s="37"/>
    </row>
    <row r="209" ht="14.25">
      <c r="B209" s="37"/>
    </row>
    <row r="210" ht="14.25">
      <c r="B210" s="37"/>
    </row>
    <row r="211" ht="14.25">
      <c r="B211" s="37"/>
    </row>
    <row r="212" ht="14.25">
      <c r="B212" s="37"/>
    </row>
    <row r="213" ht="14.25">
      <c r="B213" s="37"/>
    </row>
    <row r="214" ht="14.25">
      <c r="B214" s="37"/>
    </row>
    <row r="215" ht="14.25">
      <c r="B215" s="37"/>
    </row>
    <row r="216" ht="14.25">
      <c r="B216" s="37"/>
    </row>
    <row r="217" ht="14.25">
      <c r="B217" s="37"/>
    </row>
    <row r="218" ht="14.25">
      <c r="B218" s="37"/>
    </row>
  </sheetData>
  <sheetProtection/>
  <autoFilter ref="C1:C218"/>
  <mergeCells count="62">
    <mergeCell ref="B48:B53"/>
    <mergeCell ref="B54:B59"/>
    <mergeCell ref="A36:A41"/>
    <mergeCell ref="A42:A47"/>
    <mergeCell ref="A48:A53"/>
    <mergeCell ref="A54:A59"/>
    <mergeCell ref="B36:B41"/>
    <mergeCell ref="B42:B47"/>
    <mergeCell ref="C3:C4"/>
    <mergeCell ref="D3:E3"/>
    <mergeCell ref="A1:E1"/>
    <mergeCell ref="A2:E2"/>
    <mergeCell ref="B6:B11"/>
    <mergeCell ref="A3:A4"/>
    <mergeCell ref="B3:B4"/>
    <mergeCell ref="A6:A11"/>
    <mergeCell ref="A12:A17"/>
    <mergeCell ref="A18:A23"/>
    <mergeCell ref="B12:B17"/>
    <mergeCell ref="B18:B23"/>
    <mergeCell ref="B24:B29"/>
    <mergeCell ref="B30:B35"/>
    <mergeCell ref="A24:A29"/>
    <mergeCell ref="A30:A35"/>
    <mergeCell ref="A60:A65"/>
    <mergeCell ref="A102:A107"/>
    <mergeCell ref="A108:A113"/>
    <mergeCell ref="A114:A119"/>
    <mergeCell ref="A120:A125"/>
    <mergeCell ref="B60:B65"/>
    <mergeCell ref="B114:B119"/>
    <mergeCell ref="B66:B71"/>
    <mergeCell ref="A96:A101"/>
    <mergeCell ref="B96:B101"/>
    <mergeCell ref="A66:A71"/>
    <mergeCell ref="B150:B155"/>
    <mergeCell ref="B144:B149"/>
    <mergeCell ref="A84:A89"/>
    <mergeCell ref="B84:B89"/>
    <mergeCell ref="B132:B137"/>
    <mergeCell ref="A132:A137"/>
    <mergeCell ref="B78:B83"/>
    <mergeCell ref="B72:B77"/>
    <mergeCell ref="A72:A77"/>
    <mergeCell ref="A78:A83"/>
    <mergeCell ref="B168:B173"/>
    <mergeCell ref="A168:A173"/>
    <mergeCell ref="B90:B95"/>
    <mergeCell ref="A90:A95"/>
    <mergeCell ref="B138:B143"/>
    <mergeCell ref="A138:A143"/>
    <mergeCell ref="B162:B167"/>
    <mergeCell ref="A162:A167"/>
    <mergeCell ref="B108:B113"/>
    <mergeCell ref="B102:B107"/>
    <mergeCell ref="A156:A161"/>
    <mergeCell ref="B156:B161"/>
    <mergeCell ref="A144:A149"/>
    <mergeCell ref="A150:A155"/>
    <mergeCell ref="A126:A131"/>
    <mergeCell ref="B126:B131"/>
    <mergeCell ref="B120:B1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2021-04-09T06:23:19Z</cp:lastPrinted>
  <dcterms:created xsi:type="dcterms:W3CDTF">2013-10-22T11:46:47Z</dcterms:created>
  <dcterms:modified xsi:type="dcterms:W3CDTF">2021-07-08T06:23:22Z</dcterms:modified>
  <cp:category/>
  <cp:version/>
  <cp:contentType/>
  <cp:contentStatus/>
</cp:coreProperties>
</file>