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<sst xmlns="http://schemas.openxmlformats.org/spreadsheetml/2006/main" count="198" uniqueCount="118">
  <si>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</si>
  <si>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</si>
  <si>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</si>
  <si>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</si>
  <si>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</si>
  <si>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</si>
  <si>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</si>
  <si>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</si>
  <si>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</si>
  <si>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 xml:space="preserve">Отчет о финансовом обеспечении   муниципальной программы </t>
  </si>
  <si>
    <t>администрация района</t>
  </si>
  <si>
    <t xml:space="preserve"> администрация района</t>
  </si>
  <si>
    <t>0640599999</t>
  </si>
  <si>
    <t xml:space="preserve"> годовой план</t>
  </si>
  <si>
    <t>факт</t>
  </si>
  <si>
    <t>Основное мероприятие 2 подпрограммы 3 
Уплата взносов на капитальный ремонт муниципального жилого фонда</t>
  </si>
  <si>
    <t>Основное мероприятие 5 подпрограммы 3
Рекультивация земель полигона ТБО</t>
  </si>
  <si>
    <t>Основное мероприятие 3 подпрограммы 4
Технический контроль качества, экспертиза качества, осуществляемые в дорожной деятельности</t>
  </si>
  <si>
    <t>Основное мероприятие 4 подпрограммы 4
Комплекс работ по содержанию автомобильных дорог</t>
  </si>
  <si>
    <t>Основное мероприятие 5 подпрограммы 4 
Оформление прав собственности на автомобильные дороги</t>
  </si>
  <si>
    <t>Основное мероприятие 1 подпрограммы 4
Ремонт автомобильных дорог</t>
  </si>
  <si>
    <t>Основное мероприятие 1 подпрограммы 1 
Финансирование кадастровых работ по формированию земельных участков</t>
  </si>
  <si>
    <t>отдел образования</t>
  </si>
  <si>
    <t xml:space="preserve">Причины низкого освоения средств районного бюджета*  </t>
  </si>
  <si>
    <t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 годы"</t>
  </si>
  <si>
    <t>Начальник отдела реформирования ЖКХ администрации Грязинского муниципального района</t>
  </si>
  <si>
    <t>Основное мероприятие 1 подпрограммы 3 
Финансирование целенаправленной деятельности в строительстве, реконструкции и ремонте объектов социальной сферы района и кадастровые работы по формированию земельных участков</t>
  </si>
  <si>
    <t>Основное мероприятие 4 
подпрограммы 3 
Разработка и изменение схемы территориального планирования Грязинского муниципального района</t>
  </si>
  <si>
    <t>×</t>
  </si>
  <si>
    <t>И.В. Желтухина</t>
  </si>
  <si>
    <t>06 0 00 00000</t>
  </si>
  <si>
    <t>06 1 00 00000</t>
  </si>
  <si>
    <t>06 1 01 00000</t>
  </si>
  <si>
    <t>Подпрограмма 1 
"О бесплатном предоставлении земельных участков, находящихся в государственной или муниципальной собственности, гражданам, имеющим трех и более детей на 2014-2024 годы"</t>
  </si>
  <si>
    <t>06 2 00 00000</t>
  </si>
  <si>
    <t>Основное мероприятие 1 подпрограммы 2 
Модернизация системы теплоснабжения котельных с применением энергосберегающих технологий и оборудования, АСУ, диспетчеризации</t>
  </si>
  <si>
    <t>06 2 01 00000</t>
  </si>
  <si>
    <t>Подпрограмма 2 "Энергосбережение и повышение энергетической эффективности администрации Грязинского муниципального района на 2014 – 2024 годы"</t>
  </si>
  <si>
    <t>06 3 00 00000</t>
  </si>
  <si>
    <t>06 3 01 00000</t>
  </si>
  <si>
    <t>06 3 02 00000</t>
  </si>
  <si>
    <t>06 3 03 00000</t>
  </si>
  <si>
    <t>06 3 04 00000</t>
  </si>
  <si>
    <t>06 3 05 00000</t>
  </si>
  <si>
    <t>06 3 06 00000</t>
  </si>
  <si>
    <t>06 3 07 00000</t>
  </si>
  <si>
    <t>Основное мероприятие 7
подпрограммы 3
Проведение оценки технического состояния, обследование, экспертиза в отношении жилищного фонда, рночная оценка</t>
  </si>
  <si>
    <t>Основное мероприятие 8
подпрограммы 3
Переселение граждан из аварийного жилищного фонда</t>
  </si>
  <si>
    <t>06 3 08 00000</t>
  </si>
  <si>
    <t>Основное мероприятие 9 подпрограммы 3 
Разработка проектов по рекультивации земель (разработка проектно-сметной документации и прохождение ее государственной экологической экспертизы в соответствии с требованиями действующего законодательства Российской Федерации), на рекультивацию земель, находящихся в муниципальной собственности, нарушенных при складировании и захоронении отходов производства и потребления</t>
  </si>
  <si>
    <t>06 3 09 00000</t>
  </si>
  <si>
    <t>Подпрограмма 4 
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границах Грязинского муниципального района на 2014-2024 годы»</t>
  </si>
  <si>
    <t>06 4 00 00000</t>
  </si>
  <si>
    <t>06 4 01 00000</t>
  </si>
  <si>
    <t>06 4 02 00000</t>
  </si>
  <si>
    <t>Основное мероприятие 2 подпрограммы 4
Капитальный ремонт и ремонт дворовых территорий многоквартирных домов, проездов к дворовым территориям многоквартирных домов</t>
  </si>
  <si>
    <t>06 4 03 00000</t>
  </si>
  <si>
    <t>06 4 04 00000</t>
  </si>
  <si>
    <t>Основное мероприятие 5 подпрограммы 4
Оформление прав собственности на автомобильные дороги</t>
  </si>
  <si>
    <t>Основное мероприятие 6 подпрограммы 4
Разработка комплексной схемы организации дорожного движения</t>
  </si>
  <si>
    <t>06 4 06 00000</t>
  </si>
  <si>
    <t>06 4 05 00000</t>
  </si>
  <si>
    <t>Подпрограмма 5 
"Организация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2015-2024 годы»</t>
  </si>
  <si>
    <t>06 5 00 00000</t>
  </si>
  <si>
    <t>06 5 01 00000</t>
  </si>
  <si>
    <t>06 5 02 00000</t>
  </si>
  <si>
    <t>Основное мероприятие 2 подпрограммы 5
Составление схем инженерной инфраструктуры</t>
  </si>
  <si>
    <t>Основное мероприятие 3 подпрограммы 5
Оформление прав собственности на инженерные сети</t>
  </si>
  <si>
    <t>06 5 03 00000</t>
  </si>
  <si>
    <t>Основное мороприятие 4 подпрограммы 5
Развитие газификации в сельской местности</t>
  </si>
  <si>
    <t>06 5 04 00000</t>
  </si>
  <si>
    <t>Подпрограмма 3 
"Строительство, приобретение, реконструкция и ремонт муниципального имущества Грязинского муниципального района на 2014 – 2024 годы"</t>
  </si>
  <si>
    <t>Основное мероприятие 3 подпрограммы 3
Приобретение движимого и недвижимого муниципального имущества</t>
  </si>
  <si>
    <t>Основное мероприятие 6 подпрограммы 3
Создание мест (площадок) накопления твердых коммунальных отходов на территории Грязинского муниципального района</t>
  </si>
  <si>
    <t>Основное мероприятие 1 подпрограммы 5 
Содержание и ремонт коммунальной и инженерной инфраструктуры</t>
  </si>
  <si>
    <t>1.1.</t>
  </si>
  <si>
    <t>1.1.1.</t>
  </si>
  <si>
    <t>1.2.</t>
  </si>
  <si>
    <t>1.2.1</t>
  </si>
  <si>
    <t>1.3.</t>
  </si>
  <si>
    <t>1.3.1.</t>
  </si>
  <si>
    <t>1.3.2.</t>
  </si>
  <si>
    <t>1.3.3.</t>
  </si>
  <si>
    <t>1.3.4.</t>
  </si>
  <si>
    <t>1.3.5</t>
  </si>
  <si>
    <t>1.3.6</t>
  </si>
  <si>
    <t>1.3.7</t>
  </si>
  <si>
    <t>1.3.8</t>
  </si>
  <si>
    <t>1.3.9</t>
  </si>
  <si>
    <t>1.4.</t>
  </si>
  <si>
    <t>1.4.1</t>
  </si>
  <si>
    <t>1.4.2</t>
  </si>
  <si>
    <t>1.4.3</t>
  </si>
  <si>
    <t>1.4.4</t>
  </si>
  <si>
    <t>1.4.5</t>
  </si>
  <si>
    <t>1.4.6</t>
  </si>
  <si>
    <t>1.4.7</t>
  </si>
  <si>
    <t>1.5.</t>
  </si>
  <si>
    <t>1.5.1.</t>
  </si>
  <si>
    <t>1.5.2.</t>
  </si>
  <si>
    <t>1.5.3.</t>
  </si>
  <si>
    <t>1.5.4.</t>
  </si>
  <si>
    <t>0412</t>
  </si>
  <si>
    <t>0702</t>
  </si>
  <si>
    <t>0113</t>
  </si>
  <si>
    <t>1202</t>
  </si>
  <si>
    <t>0501</t>
  </si>
  <si>
    <t>0605</t>
  </si>
  <si>
    <t>0409</t>
  </si>
  <si>
    <t>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2014 - 2024 годы" за счет средств местного бюджета за 1 полугодие 2020г.</t>
  </si>
  <si>
    <t>Расходы за 1 полугодия 2020 года, (тыс.руб.)</t>
  </si>
  <si>
    <t>* Указывается  причина  низкого освоения  средств  районного бюджета  при кассовых расходах менее 45% - по итогам 1 полугодия</t>
  </si>
  <si>
    <t>Аукцион на закупку кадастровых работ запланирован во 2 полугодии 2020 г.</t>
  </si>
  <si>
    <t>Контракт на проектирование рекультивации земель заключен 06.07.2020 г.</t>
  </si>
  <si>
    <t>Мероприятия по инвентаризации объектов коммунального хозяйства запланированы во 2 полугодии 2020г.</t>
  </si>
  <si>
    <t>Оплата услуг по провдению независимой экспертизы автомобильных дорог производится единовременно, после проведения всех исследований до декабря 2020г.</t>
  </si>
  <si>
    <t>Работы запланированы во 2 полугодии 2020г.</t>
  </si>
  <si>
    <t>Оплата работ по ремонту здания МУП "Бытовик" производится по факту подписания актов выполненных работ, срок завершения ремонта декабрь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</si>
</sst>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  <numFmt numFmtId="181" formatCode="_-* #,##0.0_р_._-;\-* #,##0.0_р_._-;_-* &quot;-&quot;??_р_._-;_-@_-"/>
    <numFmt numFmtId="182" formatCode="_-* #,##0.0\ _₽_-;\-* #,##0.0\ _₽_-;_-* &quot;-&quot;?\ _₽_-;_-@_-"/>
    <numFmt numFmtId="183" formatCode="_-* #,##0.0_р_._-;\-* #,##0.0_р_._-;_-* &quot;-&quot;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.5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" fontId="6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top" wrapText="1"/>
    </xf>
    <xf numFmtId="16" fontId="6" fillId="0" borderId="10" xfId="0" applyNumberFormat="1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/>
    </xf>
    <xf numFmtId="0" fontId="5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58" fillId="0" borderId="0" xfId="0" applyFont="1" applyAlignment="1">
      <alignment/>
    </xf>
    <xf numFmtId="0" fontId="0" fillId="0" borderId="0" xfId="0" applyFont="1" applyFill="1" applyAlignment="1">
      <alignment/>
    </xf>
    <xf numFmtId="181" fontId="7" fillId="0" borderId="10" xfId="58" applyNumberFormat="1" applyFont="1" applyBorder="1" applyAlignment="1">
      <alignment horizontal="center" vertical="center" wrapText="1"/>
    </xf>
    <xf numFmtId="181" fontId="8" fillId="0" borderId="10" xfId="58" applyNumberFormat="1" applyFont="1" applyBorder="1" applyAlignment="1">
      <alignment horizontal="center" vertical="center" wrapText="1"/>
    </xf>
    <xf numFmtId="181" fontId="54" fillId="0" borderId="10" xfId="58" applyNumberFormat="1" applyFont="1" applyBorder="1" applyAlignment="1">
      <alignment horizontal="center" vertical="center"/>
    </xf>
    <xf numFmtId="181" fontId="54" fillId="0" borderId="10" xfId="58" applyNumberFormat="1" applyFont="1" applyBorder="1" applyAlignment="1">
      <alignment/>
    </xf>
    <xf numFmtId="9" fontId="7" fillId="0" borderId="10" xfId="55" applyNumberFormat="1" applyFont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9" fontId="8" fillId="0" borderId="10" xfId="55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1" fontId="12" fillId="0" borderId="10" xfId="58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171" fontId="8" fillId="0" borderId="10" xfId="58" applyFont="1" applyBorder="1" applyAlignment="1">
      <alignment horizontal="center" vertical="center" wrapText="1"/>
    </xf>
    <xf numFmtId="9" fontId="12" fillId="0" borderId="10" xfId="55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49" fontId="54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9" fontId="7" fillId="0" borderId="10" xfId="55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/>
    </xf>
    <xf numFmtId="181" fontId="54" fillId="0" borderId="10" xfId="58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6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36">
      <selection activeCell="J20" sqref="J20"/>
    </sheetView>
  </sheetViews>
  <sheetFormatPr defaultColWidth="9.140625" defaultRowHeight="15"/>
  <cols>
    <col min="1" max="1" width="7.421875" style="0" customWidth="1"/>
    <col min="2" max="2" width="33.57421875" style="6" customWidth="1"/>
    <col min="3" max="3" width="21.7109375" style="6" customWidth="1"/>
    <col min="5" max="5" width="7.8515625" style="0" customWidth="1"/>
    <col min="6" max="6" width="14.851562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1"/>
      <c r="B1" s="11"/>
      <c r="C1" s="11"/>
      <c r="D1" s="2"/>
      <c r="E1" s="2"/>
      <c r="F1" s="2"/>
      <c r="G1" s="2"/>
      <c r="H1" s="2"/>
      <c r="I1" s="2"/>
      <c r="J1" s="2"/>
    </row>
    <row r="2" spans="1:10" ht="14.25">
      <c r="A2" s="3"/>
      <c r="B2" s="76" t="s">
        <v>9</v>
      </c>
      <c r="C2" s="76"/>
      <c r="D2" s="76"/>
      <c r="E2" s="76"/>
      <c r="F2" s="76"/>
      <c r="G2" s="76"/>
      <c r="H2" s="76"/>
      <c r="I2" s="76"/>
      <c r="J2" s="2"/>
    </row>
    <row r="3" spans="1:10" ht="30" customHeight="1">
      <c r="A3" s="3"/>
      <c r="B3" s="87" t="s">
        <v>109</v>
      </c>
      <c r="C3" s="87"/>
      <c r="D3" s="87"/>
      <c r="E3" s="87"/>
      <c r="F3" s="87"/>
      <c r="G3" s="87"/>
      <c r="H3" s="87"/>
      <c r="I3" s="87"/>
      <c r="J3" s="2"/>
    </row>
    <row r="4" spans="1:10" ht="14.25">
      <c r="A4" s="4"/>
      <c r="B4" s="11"/>
      <c r="C4" s="11"/>
      <c r="D4" s="2"/>
      <c r="E4" s="2"/>
      <c r="F4" s="2"/>
      <c r="G4" s="2"/>
      <c r="H4" s="2"/>
      <c r="I4" s="2"/>
      <c r="J4" s="2"/>
    </row>
    <row r="5" spans="1:10" ht="22.5" customHeight="1">
      <c r="A5" s="66" t="s">
        <v>0</v>
      </c>
      <c r="B5" s="66" t="s">
        <v>1</v>
      </c>
      <c r="C5" s="66" t="s">
        <v>2</v>
      </c>
      <c r="D5" s="66" t="s">
        <v>3</v>
      </c>
      <c r="E5" s="66"/>
      <c r="F5" s="66"/>
      <c r="G5" s="71" t="s">
        <v>110</v>
      </c>
      <c r="H5" s="71"/>
      <c r="I5" s="71"/>
      <c r="J5" s="71" t="s">
        <v>23</v>
      </c>
    </row>
    <row r="6" spans="1:10" ht="22.5" customHeight="1">
      <c r="A6" s="66"/>
      <c r="B6" s="66"/>
      <c r="C6" s="66"/>
      <c r="D6" s="5" t="s">
        <v>4</v>
      </c>
      <c r="E6" s="5" t="s">
        <v>5</v>
      </c>
      <c r="F6" s="5" t="s">
        <v>6</v>
      </c>
      <c r="G6" s="5" t="s">
        <v>13</v>
      </c>
      <c r="H6" s="5" t="s">
        <v>14</v>
      </c>
      <c r="I6" s="5" t="s">
        <v>8</v>
      </c>
      <c r="J6" s="71"/>
    </row>
    <row r="7" spans="1:10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2" s="48" customFormat="1" ht="39" customHeight="1">
      <c r="A8" s="83">
        <v>1</v>
      </c>
      <c r="B8" s="67" t="s">
        <v>24</v>
      </c>
      <c r="C8" s="13" t="s">
        <v>7</v>
      </c>
      <c r="D8" s="13" t="s">
        <v>28</v>
      </c>
      <c r="E8" s="13" t="s">
        <v>28</v>
      </c>
      <c r="F8" s="13" t="s">
        <v>30</v>
      </c>
      <c r="G8" s="35">
        <f>G9+G10</f>
        <v>67619.09999999999</v>
      </c>
      <c r="H8" s="35">
        <f>H9+H10</f>
        <v>19571.899999999998</v>
      </c>
      <c r="I8" s="39">
        <f aca="true" t="shared" si="0" ref="I8:I19">H8/G8</f>
        <v>0.2894433673326028</v>
      </c>
      <c r="J8" s="26"/>
      <c r="L8" s="49"/>
    </row>
    <row r="9" spans="1:10" s="48" customFormat="1" ht="39" customHeight="1">
      <c r="A9" s="84"/>
      <c r="B9" s="68"/>
      <c r="C9" s="55" t="s">
        <v>11</v>
      </c>
      <c r="D9" s="13">
        <v>702</v>
      </c>
      <c r="E9" s="13" t="s">
        <v>28</v>
      </c>
      <c r="F9" s="13" t="s">
        <v>30</v>
      </c>
      <c r="G9" s="35">
        <f>G12+G15+G18+G32+G41</f>
        <v>67083.2</v>
      </c>
      <c r="H9" s="35">
        <f>H12+H15+H18+H32+H41</f>
        <v>19571.899999999998</v>
      </c>
      <c r="I9" s="39">
        <f t="shared" si="0"/>
        <v>0.2917556109428292</v>
      </c>
      <c r="J9" s="26"/>
    </row>
    <row r="10" spans="1:10" s="48" customFormat="1" ht="39" customHeight="1">
      <c r="A10" s="85"/>
      <c r="B10" s="69"/>
      <c r="C10" s="13" t="s">
        <v>22</v>
      </c>
      <c r="D10" s="13">
        <v>709</v>
      </c>
      <c r="E10" s="13" t="s">
        <v>28</v>
      </c>
      <c r="F10" s="13" t="s">
        <v>30</v>
      </c>
      <c r="G10" s="35">
        <f>G19</f>
        <v>535.9</v>
      </c>
      <c r="H10" s="35">
        <f>H19</f>
        <v>0</v>
      </c>
      <c r="I10" s="56">
        <f t="shared" si="0"/>
        <v>0</v>
      </c>
      <c r="J10" s="26"/>
    </row>
    <row r="11" spans="1:10" s="52" customFormat="1" ht="60" customHeight="1">
      <c r="A11" s="75" t="s">
        <v>75</v>
      </c>
      <c r="B11" s="65" t="s">
        <v>33</v>
      </c>
      <c r="C11" s="45" t="s">
        <v>7</v>
      </c>
      <c r="D11" s="45" t="s">
        <v>28</v>
      </c>
      <c r="E11" s="45" t="s">
        <v>28</v>
      </c>
      <c r="F11" s="45" t="s">
        <v>31</v>
      </c>
      <c r="G11" s="47">
        <f>G12</f>
        <v>300</v>
      </c>
      <c r="H11" s="47">
        <f>H12</f>
        <v>100</v>
      </c>
      <c r="I11" s="51">
        <f t="shared" si="0"/>
        <v>0.3333333333333333</v>
      </c>
      <c r="J11" s="26"/>
    </row>
    <row r="12" spans="1:10" s="52" customFormat="1" ht="60" customHeight="1">
      <c r="A12" s="64"/>
      <c r="B12" s="65"/>
      <c r="C12" s="45" t="s">
        <v>11</v>
      </c>
      <c r="D12" s="45">
        <v>702</v>
      </c>
      <c r="E12" s="46" t="s">
        <v>28</v>
      </c>
      <c r="F12" s="46" t="s">
        <v>31</v>
      </c>
      <c r="G12" s="47">
        <f>G13</f>
        <v>300</v>
      </c>
      <c r="H12" s="47">
        <f>H13</f>
        <v>100</v>
      </c>
      <c r="I12" s="51">
        <f t="shared" si="0"/>
        <v>0.3333333333333333</v>
      </c>
      <c r="J12" s="57"/>
    </row>
    <row r="13" spans="1:10" s="9" customFormat="1" ht="69">
      <c r="A13" s="17" t="s">
        <v>76</v>
      </c>
      <c r="B13" s="20" t="s">
        <v>21</v>
      </c>
      <c r="C13" s="7" t="s">
        <v>10</v>
      </c>
      <c r="D13" s="7">
        <v>702</v>
      </c>
      <c r="E13" s="8" t="s">
        <v>102</v>
      </c>
      <c r="F13" s="8" t="s">
        <v>32</v>
      </c>
      <c r="G13" s="50">
        <v>300</v>
      </c>
      <c r="H13" s="50">
        <v>100</v>
      </c>
      <c r="I13" s="40">
        <f t="shared" si="0"/>
        <v>0.3333333333333333</v>
      </c>
      <c r="J13" s="14" t="s">
        <v>112</v>
      </c>
    </row>
    <row r="14" spans="1:10" s="52" customFormat="1" ht="14.25">
      <c r="A14" s="86" t="s">
        <v>77</v>
      </c>
      <c r="B14" s="65" t="s">
        <v>37</v>
      </c>
      <c r="C14" s="45" t="s">
        <v>7</v>
      </c>
      <c r="D14" s="45" t="s">
        <v>28</v>
      </c>
      <c r="E14" s="46" t="s">
        <v>28</v>
      </c>
      <c r="F14" s="45" t="s">
        <v>34</v>
      </c>
      <c r="G14" s="47">
        <f>G15</f>
        <v>237.7</v>
      </c>
      <c r="H14" s="47">
        <f>H15</f>
        <v>237.7</v>
      </c>
      <c r="I14" s="51">
        <f t="shared" si="0"/>
        <v>1</v>
      </c>
      <c r="J14" s="26"/>
    </row>
    <row r="15" spans="1:10" s="52" customFormat="1" ht="73.5" customHeight="1">
      <c r="A15" s="86"/>
      <c r="B15" s="65"/>
      <c r="C15" s="45" t="s">
        <v>10</v>
      </c>
      <c r="D15" s="45">
        <v>702</v>
      </c>
      <c r="E15" s="46" t="s">
        <v>28</v>
      </c>
      <c r="F15" s="46" t="s">
        <v>34</v>
      </c>
      <c r="G15" s="47">
        <f>SUM(G16:G16)</f>
        <v>237.7</v>
      </c>
      <c r="H15" s="47">
        <f>SUM(H16:H16)</f>
        <v>237.7</v>
      </c>
      <c r="I15" s="51">
        <f t="shared" si="0"/>
        <v>1</v>
      </c>
      <c r="J15" s="26"/>
    </row>
    <row r="16" spans="1:10" s="9" customFormat="1" ht="96">
      <c r="A16" s="41" t="s">
        <v>78</v>
      </c>
      <c r="B16" s="42" t="s">
        <v>35</v>
      </c>
      <c r="C16" s="43" t="s">
        <v>10</v>
      </c>
      <c r="D16" s="7">
        <v>702</v>
      </c>
      <c r="E16" s="46" t="s">
        <v>28</v>
      </c>
      <c r="F16" s="8" t="s">
        <v>36</v>
      </c>
      <c r="G16" s="36">
        <v>237.7</v>
      </c>
      <c r="H16" s="36">
        <v>237.7</v>
      </c>
      <c r="I16" s="40">
        <f t="shared" si="0"/>
        <v>1</v>
      </c>
      <c r="J16" s="43"/>
    </row>
    <row r="17" spans="1:10" s="9" customFormat="1" ht="30.75" customHeight="1">
      <c r="A17" s="77" t="s">
        <v>79</v>
      </c>
      <c r="B17" s="80" t="s">
        <v>71</v>
      </c>
      <c r="C17" s="45" t="s">
        <v>7</v>
      </c>
      <c r="D17" s="45" t="s">
        <v>28</v>
      </c>
      <c r="E17" s="46" t="s">
        <v>28</v>
      </c>
      <c r="F17" s="46" t="s">
        <v>38</v>
      </c>
      <c r="G17" s="47">
        <f>G18+G19</f>
        <v>20828.6</v>
      </c>
      <c r="H17" s="47">
        <f>H18+H19</f>
        <v>9864.099999999999</v>
      </c>
      <c r="I17" s="51">
        <f t="shared" si="0"/>
        <v>0.47358439837531086</v>
      </c>
      <c r="J17" s="26"/>
    </row>
    <row r="18" spans="1:10" s="52" customFormat="1" ht="30.75" customHeight="1">
      <c r="A18" s="78"/>
      <c r="B18" s="81"/>
      <c r="C18" s="45" t="s">
        <v>10</v>
      </c>
      <c r="D18" s="45">
        <v>702</v>
      </c>
      <c r="E18" s="46" t="s">
        <v>28</v>
      </c>
      <c r="F18" s="46" t="s">
        <v>38</v>
      </c>
      <c r="G18" s="47">
        <f>G23+G20+G24+G26+G25+G27+G28+G29+G30+G21</f>
        <v>20292.699999999997</v>
      </c>
      <c r="H18" s="47">
        <f>H23+H20+H24+H26+H25+H27+H28+H29+H30+H21</f>
        <v>9864.099999999999</v>
      </c>
      <c r="I18" s="51">
        <f t="shared" si="0"/>
        <v>0.48609105737531233</v>
      </c>
      <c r="J18" s="26"/>
    </row>
    <row r="19" spans="1:10" s="52" customFormat="1" ht="30.75" customHeight="1">
      <c r="A19" s="79"/>
      <c r="B19" s="82"/>
      <c r="C19" s="45" t="s">
        <v>22</v>
      </c>
      <c r="D19" s="45">
        <v>709</v>
      </c>
      <c r="E19" s="46" t="s">
        <v>28</v>
      </c>
      <c r="F19" s="46" t="s">
        <v>38</v>
      </c>
      <c r="G19" s="47">
        <f>G22</f>
        <v>535.9</v>
      </c>
      <c r="H19" s="47">
        <f>H22</f>
        <v>0</v>
      </c>
      <c r="I19" s="51">
        <f t="shared" si="0"/>
        <v>0</v>
      </c>
      <c r="J19" s="26"/>
    </row>
    <row r="20" spans="1:10" ht="110.25">
      <c r="A20" s="61" t="s">
        <v>80</v>
      </c>
      <c r="B20" s="72" t="s">
        <v>26</v>
      </c>
      <c r="C20" s="7" t="s">
        <v>10</v>
      </c>
      <c r="D20" s="7">
        <v>702</v>
      </c>
      <c r="E20" s="8" t="s">
        <v>104</v>
      </c>
      <c r="F20" s="8" t="s">
        <v>39</v>
      </c>
      <c r="G20" s="36">
        <v>10000</v>
      </c>
      <c r="H20" s="36">
        <v>4066</v>
      </c>
      <c r="I20" s="40">
        <f aca="true" t="shared" si="1" ref="I20:I26">H20/G20</f>
        <v>0.4066</v>
      </c>
      <c r="J20" s="14" t="s">
        <v>117</v>
      </c>
    </row>
    <row r="21" spans="1:10" ht="38.25" customHeight="1">
      <c r="A21" s="62"/>
      <c r="B21" s="73"/>
      <c r="C21" s="7" t="s">
        <v>10</v>
      </c>
      <c r="D21" s="7">
        <v>702</v>
      </c>
      <c r="E21" s="8" t="s">
        <v>105</v>
      </c>
      <c r="F21" s="8" t="s">
        <v>39</v>
      </c>
      <c r="G21" s="36">
        <v>9762.3</v>
      </c>
      <c r="H21" s="36">
        <v>5617.7</v>
      </c>
      <c r="I21" s="40">
        <f t="shared" si="1"/>
        <v>0.5754484086741855</v>
      </c>
      <c r="J21" s="14"/>
    </row>
    <row r="22" spans="1:10" ht="42" customHeight="1">
      <c r="A22" s="63"/>
      <c r="B22" s="74"/>
      <c r="C22" s="7" t="s">
        <v>22</v>
      </c>
      <c r="D22" s="7">
        <v>709</v>
      </c>
      <c r="E22" s="8" t="s">
        <v>103</v>
      </c>
      <c r="F22" s="8" t="s">
        <v>39</v>
      </c>
      <c r="G22" s="36">
        <v>535.9</v>
      </c>
      <c r="H22" s="36">
        <v>0</v>
      </c>
      <c r="I22" s="40">
        <f t="shared" si="1"/>
        <v>0</v>
      </c>
      <c r="J22" s="24" t="s">
        <v>116</v>
      </c>
    </row>
    <row r="23" spans="1:10" ht="69">
      <c r="A23" s="8" t="s">
        <v>81</v>
      </c>
      <c r="B23" s="21" t="s">
        <v>15</v>
      </c>
      <c r="C23" s="7" t="s">
        <v>10</v>
      </c>
      <c r="D23" s="7">
        <v>702</v>
      </c>
      <c r="E23" s="8" t="s">
        <v>106</v>
      </c>
      <c r="F23" s="15" t="s">
        <v>40</v>
      </c>
      <c r="G23" s="36">
        <v>244</v>
      </c>
      <c r="H23" s="36">
        <v>120.4</v>
      </c>
      <c r="I23" s="40">
        <f t="shared" si="1"/>
        <v>0.4934426229508197</v>
      </c>
      <c r="J23" s="14"/>
    </row>
    <row r="24" spans="1:10" ht="69" hidden="1">
      <c r="A24" s="8" t="s">
        <v>82</v>
      </c>
      <c r="B24" s="21" t="s">
        <v>72</v>
      </c>
      <c r="C24" s="7" t="s">
        <v>10</v>
      </c>
      <c r="D24" s="7">
        <v>702</v>
      </c>
      <c r="E24" s="46" t="s">
        <v>28</v>
      </c>
      <c r="F24" s="15" t="s">
        <v>41</v>
      </c>
      <c r="G24" s="36"/>
      <c r="H24" s="36"/>
      <c r="I24" s="40" t="e">
        <f t="shared" si="1"/>
        <v>#DIV/0!</v>
      </c>
      <c r="J24" s="14"/>
    </row>
    <row r="25" spans="1:10" ht="71.25" customHeight="1" hidden="1">
      <c r="A25" s="8" t="s">
        <v>83</v>
      </c>
      <c r="B25" s="21" t="s">
        <v>27</v>
      </c>
      <c r="C25" s="7" t="s">
        <v>10</v>
      </c>
      <c r="D25" s="7">
        <v>702</v>
      </c>
      <c r="E25" s="46" t="s">
        <v>28</v>
      </c>
      <c r="F25" s="15" t="s">
        <v>42</v>
      </c>
      <c r="G25" s="36"/>
      <c r="H25" s="36"/>
      <c r="I25" s="44" t="e">
        <f t="shared" si="1"/>
        <v>#DIV/0!</v>
      </c>
      <c r="J25" s="14"/>
    </row>
    <row r="26" spans="1:10" s="16" customFormat="1" ht="41.25" hidden="1">
      <c r="A26" s="8" t="s">
        <v>84</v>
      </c>
      <c r="B26" s="22" t="s">
        <v>16</v>
      </c>
      <c r="C26" s="7" t="s">
        <v>10</v>
      </c>
      <c r="D26" s="18">
        <v>702</v>
      </c>
      <c r="E26" s="46" t="s">
        <v>28</v>
      </c>
      <c r="F26" s="18" t="s">
        <v>43</v>
      </c>
      <c r="G26" s="37"/>
      <c r="H26" s="38"/>
      <c r="I26" s="40" t="e">
        <f t="shared" si="1"/>
        <v>#DIV/0!</v>
      </c>
      <c r="J26" s="24"/>
    </row>
    <row r="27" spans="1:10" s="16" customFormat="1" ht="82.5" hidden="1">
      <c r="A27" s="8" t="s">
        <v>85</v>
      </c>
      <c r="B27" s="22" t="s">
        <v>73</v>
      </c>
      <c r="C27" s="7" t="s">
        <v>10</v>
      </c>
      <c r="D27" s="18">
        <v>702</v>
      </c>
      <c r="E27" s="46" t="s">
        <v>28</v>
      </c>
      <c r="F27" s="18" t="s">
        <v>44</v>
      </c>
      <c r="G27" s="37"/>
      <c r="H27" s="38"/>
      <c r="I27" s="40" t="e">
        <f aca="true" t="shared" si="2" ref="I27:I44">H27/G27</f>
        <v>#DIV/0!</v>
      </c>
      <c r="J27" s="24"/>
    </row>
    <row r="28" spans="1:10" s="16" customFormat="1" ht="82.5" hidden="1">
      <c r="A28" s="8" t="s">
        <v>86</v>
      </c>
      <c r="B28" s="22" t="s">
        <v>46</v>
      </c>
      <c r="C28" s="7" t="s">
        <v>10</v>
      </c>
      <c r="D28" s="18">
        <v>702</v>
      </c>
      <c r="E28" s="46" t="s">
        <v>28</v>
      </c>
      <c r="F28" s="18" t="s">
        <v>45</v>
      </c>
      <c r="G28" s="37"/>
      <c r="H28" s="38"/>
      <c r="I28" s="40" t="e">
        <f t="shared" si="2"/>
        <v>#DIV/0!</v>
      </c>
      <c r="J28" s="24"/>
    </row>
    <row r="29" spans="1:10" s="16" customFormat="1" ht="54.75" hidden="1">
      <c r="A29" s="8" t="s">
        <v>87</v>
      </c>
      <c r="B29" s="22" t="s">
        <v>47</v>
      </c>
      <c r="C29" s="7" t="s">
        <v>10</v>
      </c>
      <c r="D29" s="18">
        <v>702</v>
      </c>
      <c r="E29" s="46" t="s">
        <v>28</v>
      </c>
      <c r="F29" s="18" t="s">
        <v>48</v>
      </c>
      <c r="G29" s="37"/>
      <c r="H29" s="38"/>
      <c r="I29" s="40" t="e">
        <f t="shared" si="2"/>
        <v>#DIV/0!</v>
      </c>
      <c r="J29" s="24"/>
    </row>
    <row r="30" spans="1:10" s="16" customFormat="1" ht="207">
      <c r="A30" s="8" t="s">
        <v>88</v>
      </c>
      <c r="B30" s="22" t="s">
        <v>49</v>
      </c>
      <c r="C30" s="7" t="s">
        <v>10</v>
      </c>
      <c r="D30" s="18">
        <v>702</v>
      </c>
      <c r="E30" s="8" t="s">
        <v>107</v>
      </c>
      <c r="F30" s="18" t="s">
        <v>50</v>
      </c>
      <c r="G30" s="37">
        <v>286.4</v>
      </c>
      <c r="H30" s="58">
        <v>60</v>
      </c>
      <c r="I30" s="40">
        <f t="shared" si="2"/>
        <v>0.20949720670391064</v>
      </c>
      <c r="J30" s="14" t="s">
        <v>113</v>
      </c>
    </row>
    <row r="31" spans="1:10" s="9" customFormat="1" ht="68.25" customHeight="1">
      <c r="A31" s="64" t="s">
        <v>89</v>
      </c>
      <c r="B31" s="65" t="s">
        <v>51</v>
      </c>
      <c r="C31" s="45" t="s">
        <v>7</v>
      </c>
      <c r="D31" s="45" t="s">
        <v>28</v>
      </c>
      <c r="E31" s="46" t="s">
        <v>28</v>
      </c>
      <c r="F31" s="46" t="s">
        <v>52</v>
      </c>
      <c r="G31" s="47">
        <f>G32</f>
        <v>46202.8</v>
      </c>
      <c r="H31" s="47">
        <f>H32</f>
        <v>9370.099999999999</v>
      </c>
      <c r="I31" s="40">
        <f t="shared" si="2"/>
        <v>0.2028037261810972</v>
      </c>
      <c r="J31" s="26"/>
    </row>
    <row r="32" spans="1:10" s="52" customFormat="1" ht="68.25" customHeight="1">
      <c r="A32" s="64"/>
      <c r="B32" s="65"/>
      <c r="C32" s="45" t="s">
        <v>10</v>
      </c>
      <c r="D32" s="45">
        <v>702</v>
      </c>
      <c r="E32" s="46" t="s">
        <v>28</v>
      </c>
      <c r="F32" s="46" t="s">
        <v>52</v>
      </c>
      <c r="G32" s="47">
        <f>G33+G34+G35+G36+G37+G38+G39</f>
        <v>46202.8</v>
      </c>
      <c r="H32" s="47">
        <f>H33+H34+H35+H36+H37+H38+H39</f>
        <v>9370.099999999999</v>
      </c>
      <c r="I32" s="51">
        <f t="shared" si="2"/>
        <v>0.2028037261810972</v>
      </c>
      <c r="J32" s="57"/>
    </row>
    <row r="33" spans="1:10" s="10" customFormat="1" ht="41.25">
      <c r="A33" s="8" t="s">
        <v>90</v>
      </c>
      <c r="B33" s="23" t="s">
        <v>20</v>
      </c>
      <c r="C33" s="7" t="s">
        <v>10</v>
      </c>
      <c r="D33" s="7">
        <v>702</v>
      </c>
      <c r="E33" s="8" t="s">
        <v>108</v>
      </c>
      <c r="F33" s="54" t="s">
        <v>53</v>
      </c>
      <c r="G33" s="36">
        <v>37027.9</v>
      </c>
      <c r="H33" s="36">
        <v>4151.2</v>
      </c>
      <c r="I33" s="40">
        <f t="shared" si="2"/>
        <v>0.11211005755119788</v>
      </c>
      <c r="J33" s="14"/>
    </row>
    <row r="34" spans="1:10" s="10" customFormat="1" ht="96" hidden="1">
      <c r="A34" s="8" t="s">
        <v>91</v>
      </c>
      <c r="B34" s="21" t="s">
        <v>55</v>
      </c>
      <c r="C34" s="7" t="s">
        <v>10</v>
      </c>
      <c r="D34" s="7">
        <v>702</v>
      </c>
      <c r="E34" s="46" t="s">
        <v>28</v>
      </c>
      <c r="F34" s="8" t="s">
        <v>54</v>
      </c>
      <c r="G34" s="36"/>
      <c r="H34" s="36"/>
      <c r="I34" s="40" t="e">
        <f t="shared" si="2"/>
        <v>#DIV/0!</v>
      </c>
      <c r="J34" s="14"/>
    </row>
    <row r="35" spans="1:10" s="10" customFormat="1" ht="123.75">
      <c r="A35" s="8" t="s">
        <v>92</v>
      </c>
      <c r="B35" s="21" t="s">
        <v>17</v>
      </c>
      <c r="C35" s="7" t="s">
        <v>10</v>
      </c>
      <c r="D35" s="7">
        <v>702</v>
      </c>
      <c r="E35" s="46" t="s">
        <v>28</v>
      </c>
      <c r="F35" s="8" t="s">
        <v>56</v>
      </c>
      <c r="G35" s="36">
        <v>300</v>
      </c>
      <c r="H35" s="36">
        <v>0</v>
      </c>
      <c r="I35" s="40">
        <f t="shared" si="2"/>
        <v>0</v>
      </c>
      <c r="J35" s="14" t="s">
        <v>115</v>
      </c>
    </row>
    <row r="36" spans="1:10" s="10" customFormat="1" ht="54.75">
      <c r="A36" s="8" t="s">
        <v>93</v>
      </c>
      <c r="B36" s="21" t="s">
        <v>18</v>
      </c>
      <c r="C36" s="7" t="s">
        <v>10</v>
      </c>
      <c r="D36" s="7">
        <v>702</v>
      </c>
      <c r="E36" s="8" t="s">
        <v>108</v>
      </c>
      <c r="F36" s="8" t="s">
        <v>57</v>
      </c>
      <c r="G36" s="36">
        <v>8874.9</v>
      </c>
      <c r="H36" s="36">
        <v>5218.9</v>
      </c>
      <c r="I36" s="40">
        <f t="shared" si="2"/>
        <v>0.588051696357142</v>
      </c>
      <c r="J36" s="14"/>
    </row>
    <row r="37" spans="1:10" s="10" customFormat="1" ht="78" hidden="1">
      <c r="A37" s="8" t="s">
        <v>94</v>
      </c>
      <c r="B37" s="19" t="s">
        <v>19</v>
      </c>
      <c r="C37" s="7" t="s">
        <v>10</v>
      </c>
      <c r="D37" s="7">
        <v>702</v>
      </c>
      <c r="E37" s="46" t="s">
        <v>28</v>
      </c>
      <c r="F37" s="8" t="s">
        <v>12</v>
      </c>
      <c r="G37" s="36"/>
      <c r="H37" s="36"/>
      <c r="I37" s="40" t="e">
        <f t="shared" si="2"/>
        <v>#DIV/0!</v>
      </c>
      <c r="J37" s="14"/>
    </row>
    <row r="38" spans="1:10" s="10" customFormat="1" ht="54.75" hidden="1">
      <c r="A38" s="8" t="s">
        <v>95</v>
      </c>
      <c r="B38" s="21" t="s">
        <v>58</v>
      </c>
      <c r="C38" s="7" t="s">
        <v>10</v>
      </c>
      <c r="D38" s="7">
        <v>702</v>
      </c>
      <c r="E38" s="46" t="s">
        <v>28</v>
      </c>
      <c r="F38" s="8" t="s">
        <v>61</v>
      </c>
      <c r="G38" s="36"/>
      <c r="H38" s="36"/>
      <c r="I38" s="40" t="e">
        <f t="shared" si="2"/>
        <v>#DIV/0!</v>
      </c>
      <c r="J38" s="14"/>
    </row>
    <row r="39" spans="1:10" s="10" customFormat="1" ht="54.75" hidden="1">
      <c r="A39" s="8" t="s">
        <v>96</v>
      </c>
      <c r="B39" s="21" t="s">
        <v>59</v>
      </c>
      <c r="C39" s="7" t="s">
        <v>10</v>
      </c>
      <c r="D39" s="7">
        <v>702</v>
      </c>
      <c r="E39" s="46" t="s">
        <v>28</v>
      </c>
      <c r="F39" s="8" t="s">
        <v>60</v>
      </c>
      <c r="G39" s="36"/>
      <c r="H39" s="36"/>
      <c r="I39" s="40" t="e">
        <f t="shared" si="2"/>
        <v>#DIV/0!</v>
      </c>
      <c r="J39" s="14"/>
    </row>
    <row r="40" spans="1:10" s="53" customFormat="1" ht="68.25" customHeight="1">
      <c r="A40" s="59" t="s">
        <v>97</v>
      </c>
      <c r="B40" s="60" t="s">
        <v>62</v>
      </c>
      <c r="C40" s="45" t="s">
        <v>7</v>
      </c>
      <c r="D40" s="45" t="s">
        <v>28</v>
      </c>
      <c r="E40" s="46" t="s">
        <v>28</v>
      </c>
      <c r="F40" s="46" t="s">
        <v>63</v>
      </c>
      <c r="G40" s="47">
        <f>G41</f>
        <v>50</v>
      </c>
      <c r="H40" s="47">
        <f>H41</f>
        <v>0</v>
      </c>
      <c r="I40" s="40">
        <f t="shared" si="2"/>
        <v>0</v>
      </c>
      <c r="J40" s="26"/>
    </row>
    <row r="41" spans="1:10" s="53" customFormat="1" ht="68.25" customHeight="1">
      <c r="A41" s="59"/>
      <c r="B41" s="60"/>
      <c r="C41" s="45" t="s">
        <v>10</v>
      </c>
      <c r="D41" s="45">
        <v>702</v>
      </c>
      <c r="E41" s="46" t="s">
        <v>28</v>
      </c>
      <c r="F41" s="46" t="s">
        <v>63</v>
      </c>
      <c r="G41" s="47">
        <f>G42+G43+G44+G45</f>
        <v>50</v>
      </c>
      <c r="H41" s="47">
        <f>H42+H43+H44+H45</f>
        <v>0</v>
      </c>
      <c r="I41" s="51">
        <f t="shared" si="2"/>
        <v>0</v>
      </c>
      <c r="J41" s="26"/>
    </row>
    <row r="42" spans="1:10" s="10" customFormat="1" ht="69" hidden="1">
      <c r="A42" s="8" t="s">
        <v>98</v>
      </c>
      <c r="B42" s="21" t="s">
        <v>74</v>
      </c>
      <c r="C42" s="7" t="s">
        <v>10</v>
      </c>
      <c r="D42" s="7">
        <v>702</v>
      </c>
      <c r="E42" s="8" t="s">
        <v>28</v>
      </c>
      <c r="F42" s="8" t="s">
        <v>64</v>
      </c>
      <c r="G42" s="36"/>
      <c r="H42" s="36"/>
      <c r="I42" s="40" t="e">
        <f t="shared" si="2"/>
        <v>#DIV/0!</v>
      </c>
      <c r="J42" s="14"/>
    </row>
    <row r="43" spans="1:10" s="10" customFormat="1" ht="54.75" hidden="1">
      <c r="A43" s="8" t="s">
        <v>99</v>
      </c>
      <c r="B43" s="21" t="s">
        <v>66</v>
      </c>
      <c r="C43" s="7" t="s">
        <v>10</v>
      </c>
      <c r="D43" s="7">
        <v>702</v>
      </c>
      <c r="E43" s="8" t="s">
        <v>28</v>
      </c>
      <c r="F43" s="8" t="s">
        <v>65</v>
      </c>
      <c r="G43" s="36"/>
      <c r="H43" s="36"/>
      <c r="I43" s="40" t="e">
        <f t="shared" si="2"/>
        <v>#DIV/0!</v>
      </c>
      <c r="J43" s="14"/>
    </row>
    <row r="44" spans="1:10" s="10" customFormat="1" ht="96">
      <c r="A44" s="8" t="s">
        <v>100</v>
      </c>
      <c r="B44" s="21" t="s">
        <v>67</v>
      </c>
      <c r="C44" s="7" t="s">
        <v>10</v>
      </c>
      <c r="D44" s="7">
        <v>702</v>
      </c>
      <c r="E44" s="8" t="s">
        <v>28</v>
      </c>
      <c r="F44" s="8" t="s">
        <v>68</v>
      </c>
      <c r="G44" s="36">
        <v>50</v>
      </c>
      <c r="H44" s="36"/>
      <c r="I44" s="40">
        <f t="shared" si="2"/>
        <v>0</v>
      </c>
      <c r="J44" s="14" t="s">
        <v>114</v>
      </c>
    </row>
    <row r="45" spans="1:10" s="10" customFormat="1" ht="54.75" hidden="1">
      <c r="A45" s="8" t="s">
        <v>101</v>
      </c>
      <c r="B45" s="21" t="s">
        <v>69</v>
      </c>
      <c r="C45" s="7" t="s">
        <v>10</v>
      </c>
      <c r="D45" s="7">
        <v>702</v>
      </c>
      <c r="E45" s="8" t="s">
        <v>28</v>
      </c>
      <c r="F45" s="8" t="s">
        <v>70</v>
      </c>
      <c r="G45" s="36"/>
      <c r="H45" s="36"/>
      <c r="I45" s="40" t="e">
        <f>H45/G45</f>
        <v>#DIV/0!</v>
      </c>
      <c r="J45" s="14"/>
    </row>
    <row r="46" spans="1:10" ht="14.25">
      <c r="A46" s="2"/>
      <c r="B46" s="70" t="s">
        <v>111</v>
      </c>
      <c r="C46" s="70"/>
      <c r="D46" s="70"/>
      <c r="E46" s="70"/>
      <c r="F46" s="70"/>
      <c r="G46" s="70"/>
      <c r="H46" s="70"/>
      <c r="I46" s="70"/>
      <c r="J46" s="70"/>
    </row>
    <row r="47" spans="1:10" ht="14.25">
      <c r="A47" s="2"/>
      <c r="B47" s="11"/>
      <c r="C47" s="11"/>
      <c r="D47" s="2"/>
      <c r="E47" s="2"/>
      <c r="F47" s="2"/>
      <c r="G47" s="2"/>
      <c r="H47" s="2"/>
      <c r="I47" s="2"/>
      <c r="J47" s="2"/>
    </row>
    <row r="48" spans="1:10" ht="18">
      <c r="A48" s="2"/>
      <c r="B48" s="29" t="s">
        <v>25</v>
      </c>
      <c r="C48" s="11"/>
      <c r="D48" s="30"/>
      <c r="E48" s="30"/>
      <c r="F48" s="30"/>
      <c r="G48" s="31"/>
      <c r="H48" s="32"/>
      <c r="I48" s="33" t="s">
        <v>29</v>
      </c>
      <c r="J48" s="34"/>
    </row>
    <row r="49" ht="14.25">
      <c r="C49" s="25"/>
    </row>
    <row r="50" ht="14.25">
      <c r="H50" s="28"/>
    </row>
    <row r="51" ht="14.25">
      <c r="B51" s="12"/>
    </row>
    <row r="53" ht="14.25">
      <c r="G53" s="27"/>
    </row>
  </sheetData>
  <sheetProtection/>
  <mergeCells count="23">
    <mergeCell ref="C5:C6"/>
    <mergeCell ref="A8:A10"/>
    <mergeCell ref="B11:B12"/>
    <mergeCell ref="A14:A15"/>
    <mergeCell ref="B3:I3"/>
    <mergeCell ref="B46:J46"/>
    <mergeCell ref="J5:J6"/>
    <mergeCell ref="B5:B6"/>
    <mergeCell ref="B20:B22"/>
    <mergeCell ref="A11:A12"/>
    <mergeCell ref="B2:I2"/>
    <mergeCell ref="G5:I5"/>
    <mergeCell ref="A17:A19"/>
    <mergeCell ref="B17:B19"/>
    <mergeCell ref="D5:F5"/>
    <mergeCell ref="A40:A41"/>
    <mergeCell ref="B40:B41"/>
    <mergeCell ref="A20:A22"/>
    <mergeCell ref="A31:A32"/>
    <mergeCell ref="B14:B15"/>
    <mergeCell ref="A5:A6"/>
    <mergeCell ref="B8:B10"/>
    <mergeCell ref="B31:B32"/>
  </mergeCells>
  <printOptions/>
  <pageMargins left="0.5118110236220472" right="0.5118110236220472" top="0.5905511811023623" bottom="0.1968503937007874" header="0.31496062992125984" footer="0.31496062992125984"/>
  <pageSetup fitToHeight="1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2020-07-22T11:02:15Z</cp:lastPrinted>
  <dcterms:created xsi:type="dcterms:W3CDTF">2013-10-22T11:46:47Z</dcterms:created>
  <dcterms:modified xsi:type="dcterms:W3CDTF">2020-07-22T12:10:45Z</dcterms:modified>
  <cp:category/>
  <cp:version/>
  <cp:contentType/>
  <cp:contentStatus/>
</cp:coreProperties>
</file>