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<sst xmlns="http://schemas.openxmlformats.org/spreadsheetml/2006/main" count="152" uniqueCount="88">
  <si>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</si>
  <si>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</si>
  <si>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</si>
  <si>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</si>
  <si>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</si>
  <si>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</si>
  <si>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</si>
  <si>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</si>
  <si>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0409</t>
  </si>
  <si>
    <t>% исполнения</t>
  </si>
  <si>
    <t xml:space="preserve">Отчет о финансовом обеспечении   муниципальной программы </t>
  </si>
  <si>
    <t>0412</t>
  </si>
  <si>
    <t>3.1</t>
  </si>
  <si>
    <t>Подпрограмма 4 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гра-ницах Грязинского муниципального района на 2014-2020 годы»</t>
  </si>
  <si>
    <t>2.1.</t>
  </si>
  <si>
    <t>х</t>
  </si>
  <si>
    <t>администрация района</t>
  </si>
  <si>
    <t xml:space="preserve"> администрация района</t>
  </si>
  <si>
    <t>0502</t>
  </si>
  <si>
    <t>5.2</t>
  </si>
  <si>
    <t>5.3</t>
  </si>
  <si>
    <t>5.4</t>
  </si>
  <si>
    <t>5.5</t>
  </si>
  <si>
    <t>6</t>
  </si>
  <si>
    <t>6.1</t>
  </si>
  <si>
    <t>Подпрограмма 5 «Организация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2015-2020 годы»</t>
  </si>
  <si>
    <t>0610199999</t>
  </si>
  <si>
    <t>Подпрограмма 3 "Строительство, приобретение, реконструкция и ремонт муниципального имущества Грязинского муниципального района на 2014 – 2020 годы»</t>
  </si>
  <si>
    <t>0501</t>
  </si>
  <si>
    <t>0630299999</t>
  </si>
  <si>
    <t>0640399999</t>
  </si>
  <si>
    <t>0640400130</t>
  </si>
  <si>
    <t>0640599999</t>
  </si>
  <si>
    <t>0650399999</t>
  </si>
  <si>
    <t xml:space="preserve"> годовой план</t>
  </si>
  <si>
    <t>факт</t>
  </si>
  <si>
    <t>5.1.</t>
  </si>
  <si>
    <t>Программа 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 годы"</t>
  </si>
  <si>
    <t>Подпрограмма 1 "О бесплатном предоставлении земельных участков, находящихся в госу-дарственной или муниципальной собственности, гражданам, имеющим трех и более детей на 2014-2020 годы"</t>
  </si>
  <si>
    <t>06401S6070</t>
  </si>
  <si>
    <t>06201S6080</t>
  </si>
  <si>
    <t>0630199999</t>
  </si>
  <si>
    <t>06301S6010</t>
  </si>
  <si>
    <t>0630399999</t>
  </si>
  <si>
    <t>06305S6210</t>
  </si>
  <si>
    <t>Основное мероприятие 1 подпрограммы 2 
Проведение энергетических обследований зданий, строений, сооружений бюджетной сферы и проведение мероприятий по энергосбережению</t>
  </si>
  <si>
    <t>Основное мероприятие 1 подпрограммы 3 
Финансирование целенаправленной деятельности в строительстве, реконструкции и ремонте объектов социальной сферы района</t>
  </si>
  <si>
    <t>Основное мероприятие 2 подпрограммы 3 
Уплата взносов на капитальный ремонт муниципального жилого фонда</t>
  </si>
  <si>
    <t>Основное мероприятие 3 подпрограммы3
Приобретение движимого и недвижимого муниципального имущества</t>
  </si>
  <si>
    <t>Основное мероприятие 5 подпрограммы 3
Рекультивация земель полигона ТБО</t>
  </si>
  <si>
    <t>06402S6040</t>
  </si>
  <si>
    <t>Основное мероприятие 2 подпрограммы 4
капитальный ремонт и ремонт дворовых территорий многоквартирных домов, проездов к дворовым территориям многоквартирных домов</t>
  </si>
  <si>
    <t>0702</t>
  </si>
  <si>
    <t>0703</t>
  </si>
  <si>
    <t>0701</t>
  </si>
  <si>
    <t>Основное мероприятие 3 подпрограммы 4
Технический контроль качества, экспертиза качества, осуществляемые в дорожной деятельности</t>
  </si>
  <si>
    <t>Основное мероприятие 4 подпрограммы 4
Комплекс работ по содержанию автомобильных дорог</t>
  </si>
  <si>
    <t>Основное мероприятие 5 подпрограммы 4 
Оформление прав собственности на автомобильные дороги</t>
  </si>
  <si>
    <t>Основное мероприятие 3 подпрограммы 5 
Оформление прав собственности на инженерные сети</t>
  </si>
  <si>
    <t>Основное мероприятие 1 подпрограммы 4
Ремонт автомобильных дорог</t>
  </si>
  <si>
    <t>Основное мероприятие 1 подпрограммы 1 
Финансирование кадастровых работ по формированию земельных участков</t>
  </si>
  <si>
    <t>0113</t>
  </si>
  <si>
    <t>отдел образования</t>
  </si>
  <si>
    <t>0709</t>
  </si>
  <si>
    <t>0602</t>
  </si>
  <si>
    <t>4.1</t>
  </si>
  <si>
    <t>4.2</t>
  </si>
  <si>
    <t>4.3</t>
  </si>
  <si>
    <t>4.4</t>
  </si>
  <si>
    <t xml:space="preserve">Причины низкого освоения средств районного бюджета*  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</si>
  <si>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2014-2020гг.» за счет средств местного бюджета за 1 полугодие 2018г.</t>
  </si>
  <si>
    <t>Расходы за 1 полугодие 2018 года, (тыс.руб.)</t>
  </si>
  <si>
    <t>А.Ю. Чалых</t>
  </si>
  <si>
    <t>6.2</t>
  </si>
  <si>
    <t>0650499999</t>
  </si>
  <si>
    <t>Основное мероприятие 4 подпрограммы 5 
Развитие газификации в сельской местности</t>
  </si>
  <si>
    <t>4.5</t>
  </si>
  <si>
    <t>Основное мероприятие 3 подпрограммы4
Разработка и изменение схемы территориального планирования Грязинского муниципального района</t>
  </si>
  <si>
    <t>0630499999</t>
  </si>
  <si>
    <t>* Указывается  причина  низкого освоения  средств  районного бюджета  при кассовых расходах менее 45% - по итогам 1 полугодия.</t>
  </si>
  <si>
    <t>Начальник отдела реформирования ЖКХ администрации Грязинского муниципального района</t>
  </si>
  <si>
    <t>Запрос котировок на проектные работы по строительству газопровод закончится в июле 2018г.</t>
  </si>
  <si>
    <t>Электронные аукционы на ремонт дорого завершатся в июле 2018г.</t>
  </si>
  <si>
    <t>Рекультивация полигона ТБО закончится по условиям контракта во 2 полугодии 2018 г., авансирование не предусмотрено</t>
  </si>
  <si>
    <t>Запрос котировок на проектные работы по строительству газопровода закончится в июле 2018г.</t>
  </si>
  <si>
    <t>Заключение договоров на модернизацию системы энергосбережения по образовательным учреждениям запланировано на 3 квартал 2018 года</t>
  </si>
  <si>
    <t>Оплата заключенных контрактов на реконструкцию МБУ ДО ДЮСШ г. Грязи запланированы на 3-4 квартал  2018 года</t>
  </si>
  <si>
    <t>Подпрограмма 2 "Энергосбережение и повышение энергетической эффективности администрации Грязинского муниципального района на 2014 – 2020 годы"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</si>
</sst>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.5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0.5"/>
      <color theme="1"/>
      <name val="Times New Roman"/>
      <family val="1"/>
    </font>
    <font>
      <u val="single"/>
      <sz val="11"/>
      <color theme="1"/>
      <name val="Calibri"/>
      <family val="2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49" fontId="5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16" fontId="6" fillId="0" borderId="10" xfId="0" applyNumberFormat="1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71" fontId="7" fillId="0" borderId="10" xfId="58" applyFont="1" applyBorder="1" applyAlignment="1">
      <alignment horizontal="center" vertical="center" wrapText="1"/>
    </xf>
    <xf numFmtId="171" fontId="8" fillId="0" borderId="10" xfId="58" applyFont="1" applyBorder="1" applyAlignment="1">
      <alignment horizontal="center" vertical="center" wrapText="1"/>
    </xf>
    <xf numFmtId="171" fontId="9" fillId="0" borderId="10" xfId="58" applyFont="1" applyBorder="1" applyAlignment="1">
      <alignment horizontal="center" vertical="center" wrapText="1"/>
    </xf>
    <xf numFmtId="171" fontId="56" fillId="0" borderId="10" xfId="58" applyFont="1" applyBorder="1" applyAlignment="1">
      <alignment horizontal="center" vertical="center"/>
    </xf>
    <xf numFmtId="171" fontId="56" fillId="0" borderId="10" xfId="58" applyFont="1" applyBorder="1" applyAlignment="1">
      <alignment/>
    </xf>
    <xf numFmtId="180" fontId="7" fillId="0" borderId="10" xfId="55" applyNumberFormat="1" applyFont="1" applyBorder="1" applyAlignment="1">
      <alignment horizontal="right" vertical="center" wrapText="1"/>
    </xf>
    <xf numFmtId="180" fontId="8" fillId="0" borderId="10" xfId="55" applyNumberFormat="1" applyFont="1" applyBorder="1" applyAlignment="1">
      <alignment horizontal="right" vertical="center" wrapText="1"/>
    </xf>
    <xf numFmtId="180" fontId="9" fillId="0" borderId="10" xfId="55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56" fillId="0" borderId="10" xfId="0" applyFont="1" applyBorder="1" applyAlignment="1">
      <alignment vertical="center" wrapText="1"/>
    </xf>
    <xf numFmtId="171" fontId="12" fillId="0" borderId="10" xfId="58" applyFont="1" applyBorder="1" applyAlignment="1">
      <alignment horizontal="center" vertical="center" wrapText="1"/>
    </xf>
    <xf numFmtId="180" fontId="12" fillId="0" borderId="10" xfId="55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1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B46" sqref="B46"/>
    </sheetView>
  </sheetViews>
  <sheetFormatPr defaultColWidth="9.140625" defaultRowHeight="15"/>
  <cols>
    <col min="1" max="1" width="7.421875" style="0" customWidth="1"/>
    <col min="2" max="2" width="33.57421875" style="7" customWidth="1"/>
    <col min="3" max="3" width="21.7109375" style="7" customWidth="1"/>
    <col min="5" max="5" width="7.8515625" style="0" customWidth="1"/>
    <col min="6" max="6" width="12.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79" customWidth="1"/>
  </cols>
  <sheetData>
    <row r="1" spans="1:10" ht="14.25">
      <c r="A1" s="1"/>
      <c r="B1" s="15"/>
      <c r="C1" s="15"/>
      <c r="D1" s="2"/>
      <c r="E1" s="2"/>
      <c r="F1" s="2"/>
      <c r="G1" s="2"/>
      <c r="H1" s="2"/>
      <c r="I1" s="2"/>
      <c r="J1" s="69"/>
    </row>
    <row r="2" spans="1:10" ht="14.25">
      <c r="A2" s="3"/>
      <c r="B2" s="46" t="s">
        <v>10</v>
      </c>
      <c r="C2" s="46"/>
      <c r="D2" s="46"/>
      <c r="E2" s="46"/>
      <c r="F2" s="46"/>
      <c r="G2" s="46"/>
      <c r="H2" s="46"/>
      <c r="I2" s="46"/>
      <c r="J2" s="69"/>
    </row>
    <row r="3" spans="1:10" ht="30.75" customHeight="1">
      <c r="A3" s="3"/>
      <c r="B3" s="45" t="s">
        <v>70</v>
      </c>
      <c r="C3" s="45"/>
      <c r="D3" s="45"/>
      <c r="E3" s="45"/>
      <c r="F3" s="45"/>
      <c r="G3" s="45"/>
      <c r="H3" s="45"/>
      <c r="I3" s="45"/>
      <c r="J3" s="69"/>
    </row>
    <row r="4" spans="1:10" ht="14.25">
      <c r="A4" s="4"/>
      <c r="B4" s="15"/>
      <c r="C4" s="15"/>
      <c r="D4" s="2"/>
      <c r="E4" s="2"/>
      <c r="F4" s="2"/>
      <c r="G4" s="2"/>
      <c r="H4" s="2"/>
      <c r="I4" s="2"/>
      <c r="J4" s="69"/>
    </row>
    <row r="5" spans="1:10" ht="33" customHeight="1">
      <c r="A5" s="42" t="s">
        <v>0</v>
      </c>
      <c r="B5" s="42" t="s">
        <v>1</v>
      </c>
      <c r="C5" s="42" t="s">
        <v>2</v>
      </c>
      <c r="D5" s="42" t="s">
        <v>3</v>
      </c>
      <c r="E5" s="42"/>
      <c r="F5" s="42"/>
      <c r="G5" s="42" t="s">
        <v>71</v>
      </c>
      <c r="H5" s="42"/>
      <c r="I5" s="42"/>
      <c r="J5" s="70" t="s">
        <v>69</v>
      </c>
    </row>
    <row r="6" spans="1:10" ht="14.25">
      <c r="A6" s="42"/>
      <c r="B6" s="42"/>
      <c r="C6" s="42"/>
      <c r="D6" s="5" t="s">
        <v>4</v>
      </c>
      <c r="E6" s="5" t="s">
        <v>5</v>
      </c>
      <c r="F6" s="5" t="s">
        <v>6</v>
      </c>
      <c r="G6" s="5" t="s">
        <v>34</v>
      </c>
      <c r="H6" s="5" t="s">
        <v>35</v>
      </c>
      <c r="I6" s="5" t="s">
        <v>9</v>
      </c>
      <c r="J6" s="70"/>
    </row>
    <row r="7" spans="1:10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71">
        <v>10</v>
      </c>
    </row>
    <row r="8" spans="1:12" ht="31.5" customHeight="1">
      <c r="A8" s="42">
        <v>1</v>
      </c>
      <c r="B8" s="47" t="s">
        <v>37</v>
      </c>
      <c r="C8" s="17" t="s">
        <v>7</v>
      </c>
      <c r="D8" s="17" t="s">
        <v>15</v>
      </c>
      <c r="E8" s="17" t="s">
        <v>15</v>
      </c>
      <c r="F8" s="17" t="s">
        <v>15</v>
      </c>
      <c r="G8" s="28">
        <f>G9</f>
        <v>61760</v>
      </c>
      <c r="H8" s="28">
        <f>H9</f>
        <v>14686.9</v>
      </c>
      <c r="I8" s="33">
        <f>H8/G8</f>
        <v>0.23780602331606218</v>
      </c>
      <c r="J8" s="72"/>
      <c r="L8" s="8"/>
    </row>
    <row r="9" spans="1:10" ht="65.25" customHeight="1">
      <c r="A9" s="42"/>
      <c r="B9" s="48"/>
      <c r="C9" s="20" t="s">
        <v>17</v>
      </c>
      <c r="D9" s="5">
        <v>702</v>
      </c>
      <c r="E9" s="5" t="s">
        <v>15</v>
      </c>
      <c r="F9" s="5" t="s">
        <v>15</v>
      </c>
      <c r="G9" s="29">
        <f>G10+G13+G18+G27+G34</f>
        <v>61760</v>
      </c>
      <c r="H9" s="29">
        <f>H10+H13+H18+H27+H34</f>
        <v>14686.9</v>
      </c>
      <c r="I9" s="34">
        <f aca="true" t="shared" si="0" ref="I9:I37">H9/G9</f>
        <v>0.23780602331606218</v>
      </c>
      <c r="J9" s="73"/>
    </row>
    <row r="10" spans="1:10" ht="23.25" customHeight="1">
      <c r="A10" s="42">
        <v>2</v>
      </c>
      <c r="B10" s="81" t="s">
        <v>38</v>
      </c>
      <c r="C10" s="17" t="s">
        <v>7</v>
      </c>
      <c r="D10" s="17" t="s">
        <v>15</v>
      </c>
      <c r="E10" s="17" t="s">
        <v>15</v>
      </c>
      <c r="F10" s="17" t="s">
        <v>15</v>
      </c>
      <c r="G10" s="28">
        <f>G11</f>
        <v>200</v>
      </c>
      <c r="H10" s="28">
        <f>H11</f>
        <v>167</v>
      </c>
      <c r="I10" s="33">
        <f t="shared" si="0"/>
        <v>0.835</v>
      </c>
      <c r="J10" s="72"/>
    </row>
    <row r="11" spans="1:10" ht="57.75" customHeight="1">
      <c r="A11" s="42"/>
      <c r="B11" s="81"/>
      <c r="C11" s="5" t="s">
        <v>17</v>
      </c>
      <c r="D11" s="5">
        <v>702</v>
      </c>
      <c r="E11" s="6" t="s">
        <v>15</v>
      </c>
      <c r="F11" s="6" t="s">
        <v>15</v>
      </c>
      <c r="G11" s="29">
        <f>G12</f>
        <v>200</v>
      </c>
      <c r="H11" s="29">
        <f>H12</f>
        <v>167</v>
      </c>
      <c r="I11" s="34">
        <f t="shared" si="0"/>
        <v>0.835</v>
      </c>
      <c r="J11" s="74"/>
    </row>
    <row r="12" spans="1:10" s="12" customFormat="1" ht="69">
      <c r="A12" s="21" t="s">
        <v>14</v>
      </c>
      <c r="B12" s="25" t="s">
        <v>60</v>
      </c>
      <c r="C12" s="9" t="s">
        <v>16</v>
      </c>
      <c r="D12" s="9">
        <v>702</v>
      </c>
      <c r="E12" s="11" t="s">
        <v>11</v>
      </c>
      <c r="F12" s="11" t="s">
        <v>26</v>
      </c>
      <c r="G12" s="30">
        <v>200</v>
      </c>
      <c r="H12" s="30">
        <v>167</v>
      </c>
      <c r="I12" s="35">
        <f t="shared" si="0"/>
        <v>0.835</v>
      </c>
      <c r="J12" s="73"/>
    </row>
    <row r="13" spans="1:10" ht="36" customHeight="1">
      <c r="A13" s="42">
        <v>3</v>
      </c>
      <c r="B13" s="81" t="s">
        <v>87</v>
      </c>
      <c r="C13" s="17" t="s">
        <v>7</v>
      </c>
      <c r="D13" s="17" t="s">
        <v>15</v>
      </c>
      <c r="E13" s="22" t="s">
        <v>15</v>
      </c>
      <c r="F13" s="17" t="s">
        <v>15</v>
      </c>
      <c r="G13" s="28">
        <f>G14</f>
        <v>1000</v>
      </c>
      <c r="H13" s="28">
        <f>H14</f>
        <v>60.5</v>
      </c>
      <c r="I13" s="33">
        <f t="shared" si="0"/>
        <v>0.0605</v>
      </c>
      <c r="J13" s="72"/>
    </row>
    <row r="14" spans="1:10" ht="33" customHeight="1">
      <c r="A14" s="42"/>
      <c r="B14" s="81"/>
      <c r="C14" s="5" t="s">
        <v>16</v>
      </c>
      <c r="D14" s="5">
        <v>702</v>
      </c>
      <c r="E14" s="6" t="s">
        <v>15</v>
      </c>
      <c r="F14" s="6" t="s">
        <v>15</v>
      </c>
      <c r="G14" s="29">
        <f>SUM(G15:G17)</f>
        <v>1000</v>
      </c>
      <c r="H14" s="29">
        <f>SUM(H15:H17)</f>
        <v>60.5</v>
      </c>
      <c r="I14" s="34">
        <f t="shared" si="0"/>
        <v>0.0605</v>
      </c>
      <c r="J14" s="73"/>
    </row>
    <row r="15" spans="1:10" s="12" customFormat="1" ht="36.75" customHeight="1">
      <c r="A15" s="56" t="s">
        <v>12</v>
      </c>
      <c r="B15" s="59" t="s">
        <v>45</v>
      </c>
      <c r="C15" s="52" t="s">
        <v>16</v>
      </c>
      <c r="D15" s="9">
        <v>709</v>
      </c>
      <c r="E15" s="11" t="s">
        <v>54</v>
      </c>
      <c r="F15" s="11" t="s">
        <v>40</v>
      </c>
      <c r="G15" s="30">
        <v>200</v>
      </c>
      <c r="H15" s="30"/>
      <c r="I15" s="35">
        <f t="shared" si="0"/>
        <v>0</v>
      </c>
      <c r="J15" s="75" t="s">
        <v>85</v>
      </c>
    </row>
    <row r="16" spans="1:10" s="12" customFormat="1" ht="36.75" customHeight="1">
      <c r="A16" s="58"/>
      <c r="B16" s="60"/>
      <c r="C16" s="53"/>
      <c r="D16" s="9">
        <v>709</v>
      </c>
      <c r="E16" s="11" t="s">
        <v>52</v>
      </c>
      <c r="F16" s="11" t="s">
        <v>40</v>
      </c>
      <c r="G16" s="30">
        <v>760</v>
      </c>
      <c r="H16" s="30">
        <v>60.5</v>
      </c>
      <c r="I16" s="35">
        <f t="shared" si="0"/>
        <v>0.07960526315789473</v>
      </c>
      <c r="J16" s="76"/>
    </row>
    <row r="17" spans="1:10" s="12" customFormat="1" ht="36.75" customHeight="1">
      <c r="A17" s="57"/>
      <c r="B17" s="61"/>
      <c r="C17" s="54"/>
      <c r="D17" s="9">
        <v>709</v>
      </c>
      <c r="E17" s="11" t="s">
        <v>53</v>
      </c>
      <c r="F17" s="11" t="s">
        <v>40</v>
      </c>
      <c r="G17" s="30">
        <v>40</v>
      </c>
      <c r="H17" s="30"/>
      <c r="I17" s="35">
        <f t="shared" si="0"/>
        <v>0</v>
      </c>
      <c r="J17" s="77"/>
    </row>
    <row r="18" spans="1:10" ht="23.25" customHeight="1">
      <c r="A18" s="49">
        <v>4</v>
      </c>
      <c r="B18" s="82" t="s">
        <v>27</v>
      </c>
      <c r="C18" s="17" t="s">
        <v>7</v>
      </c>
      <c r="D18" s="17" t="s">
        <v>15</v>
      </c>
      <c r="E18" s="22" t="s">
        <v>15</v>
      </c>
      <c r="F18" s="22" t="s">
        <v>15</v>
      </c>
      <c r="G18" s="28">
        <f>G19+G20</f>
        <v>25954.7</v>
      </c>
      <c r="H18" s="28">
        <f>H19+H20</f>
        <v>1980.6000000000001</v>
      </c>
      <c r="I18" s="33">
        <f t="shared" si="0"/>
        <v>0.07630987836499747</v>
      </c>
      <c r="J18" s="72"/>
    </row>
    <row r="19" spans="1:10" ht="23.25" customHeight="1">
      <c r="A19" s="50"/>
      <c r="B19" s="83"/>
      <c r="C19" s="5" t="s">
        <v>16</v>
      </c>
      <c r="D19" s="5">
        <v>702</v>
      </c>
      <c r="E19" s="6" t="s">
        <v>15</v>
      </c>
      <c r="F19" s="6" t="s">
        <v>15</v>
      </c>
      <c r="G19" s="29">
        <f>G23+G21+G24++G25+G26</f>
        <v>5954.7</v>
      </c>
      <c r="H19" s="29">
        <f>H23+H21+H24++H25+H26</f>
        <v>1980.6000000000001</v>
      </c>
      <c r="I19" s="34">
        <f t="shared" si="0"/>
        <v>0.3326112146707643</v>
      </c>
      <c r="J19" s="73"/>
    </row>
    <row r="20" spans="1:10" ht="23.25" customHeight="1">
      <c r="A20" s="51"/>
      <c r="B20" s="84"/>
      <c r="C20" s="5" t="s">
        <v>62</v>
      </c>
      <c r="D20" s="5">
        <v>709</v>
      </c>
      <c r="E20" s="6" t="s">
        <v>15</v>
      </c>
      <c r="F20" s="6" t="s">
        <v>15</v>
      </c>
      <c r="G20" s="29">
        <f>G22</f>
        <v>20000</v>
      </c>
      <c r="H20" s="29">
        <f>H22</f>
        <v>0</v>
      </c>
      <c r="I20" s="34">
        <f t="shared" si="0"/>
        <v>0</v>
      </c>
      <c r="J20" s="73"/>
    </row>
    <row r="21" spans="1:10" ht="69">
      <c r="A21" s="56" t="s">
        <v>65</v>
      </c>
      <c r="B21" s="43" t="s">
        <v>46</v>
      </c>
      <c r="C21" s="9" t="s">
        <v>16</v>
      </c>
      <c r="D21" s="9">
        <v>702</v>
      </c>
      <c r="E21" s="11" t="s">
        <v>61</v>
      </c>
      <c r="F21" s="11" t="s">
        <v>41</v>
      </c>
      <c r="G21" s="30">
        <v>600</v>
      </c>
      <c r="H21" s="30">
        <v>102.1</v>
      </c>
      <c r="I21" s="35">
        <f aca="true" t="shared" si="1" ref="I21:I26">H21/G21</f>
        <v>0.17016666666666666</v>
      </c>
      <c r="J21" s="73" t="s">
        <v>81</v>
      </c>
    </row>
    <row r="22" spans="1:10" ht="78.75">
      <c r="A22" s="57"/>
      <c r="B22" s="44"/>
      <c r="C22" s="9" t="s">
        <v>62</v>
      </c>
      <c r="D22" s="9">
        <v>709</v>
      </c>
      <c r="E22" s="11" t="s">
        <v>63</v>
      </c>
      <c r="F22" s="11" t="s">
        <v>42</v>
      </c>
      <c r="G22" s="30">
        <v>20000</v>
      </c>
      <c r="H22" s="30"/>
      <c r="I22" s="35">
        <f t="shared" si="1"/>
        <v>0</v>
      </c>
      <c r="J22" s="78" t="s">
        <v>86</v>
      </c>
    </row>
    <row r="23" spans="1:10" ht="69">
      <c r="A23" s="11" t="s">
        <v>66</v>
      </c>
      <c r="B23" s="26" t="s">
        <v>47</v>
      </c>
      <c r="C23" s="9" t="s">
        <v>16</v>
      </c>
      <c r="D23" s="9">
        <v>702</v>
      </c>
      <c r="E23" s="18" t="s">
        <v>28</v>
      </c>
      <c r="F23" s="18" t="s">
        <v>29</v>
      </c>
      <c r="G23" s="30">
        <v>204</v>
      </c>
      <c r="H23" s="30">
        <v>101.3</v>
      </c>
      <c r="I23" s="35">
        <f t="shared" si="1"/>
        <v>0.4965686274509804</v>
      </c>
      <c r="J23" s="73"/>
    </row>
    <row r="24" spans="1:10" ht="69">
      <c r="A24" s="11" t="s">
        <v>67</v>
      </c>
      <c r="B24" s="26" t="s">
        <v>48</v>
      </c>
      <c r="C24" s="9" t="s">
        <v>16</v>
      </c>
      <c r="D24" s="9">
        <v>702</v>
      </c>
      <c r="E24" s="18" t="s">
        <v>28</v>
      </c>
      <c r="F24" s="18" t="s">
        <v>43</v>
      </c>
      <c r="G24" s="30">
        <v>2007.4</v>
      </c>
      <c r="H24" s="30">
        <v>1730</v>
      </c>
      <c r="I24" s="35">
        <f t="shared" si="1"/>
        <v>0.8618112981966722</v>
      </c>
      <c r="J24" s="73"/>
    </row>
    <row r="25" spans="1:10" ht="69">
      <c r="A25" s="11" t="s">
        <v>68</v>
      </c>
      <c r="B25" s="26" t="s">
        <v>77</v>
      </c>
      <c r="C25" s="9" t="s">
        <v>16</v>
      </c>
      <c r="D25" s="9">
        <v>702</v>
      </c>
      <c r="E25" s="18" t="s">
        <v>11</v>
      </c>
      <c r="F25" s="18" t="s">
        <v>78</v>
      </c>
      <c r="G25" s="30">
        <v>47.2</v>
      </c>
      <c r="H25" s="30">
        <v>47.2</v>
      </c>
      <c r="I25" s="35">
        <f t="shared" si="1"/>
        <v>1</v>
      </c>
      <c r="J25" s="73"/>
    </row>
    <row r="26" spans="1:10" s="19" customFormat="1" ht="78.75">
      <c r="A26" s="11" t="s">
        <v>76</v>
      </c>
      <c r="B26" s="39" t="s">
        <v>49</v>
      </c>
      <c r="C26" s="9" t="s">
        <v>16</v>
      </c>
      <c r="D26" s="24">
        <v>702</v>
      </c>
      <c r="E26" s="18" t="s">
        <v>64</v>
      </c>
      <c r="F26" s="23" t="s">
        <v>44</v>
      </c>
      <c r="G26" s="31">
        <v>3096.1</v>
      </c>
      <c r="H26" s="32"/>
      <c r="I26" s="35">
        <f t="shared" si="1"/>
        <v>0</v>
      </c>
      <c r="J26" s="78" t="s">
        <v>83</v>
      </c>
    </row>
    <row r="27" spans="1:10" ht="38.25" customHeight="1">
      <c r="A27" s="42">
        <v>5</v>
      </c>
      <c r="B27" s="81" t="s">
        <v>13</v>
      </c>
      <c r="C27" s="17" t="s">
        <v>7</v>
      </c>
      <c r="D27" s="17" t="s">
        <v>15</v>
      </c>
      <c r="E27" s="22" t="s">
        <v>15</v>
      </c>
      <c r="F27" s="22" t="s">
        <v>15</v>
      </c>
      <c r="G27" s="28">
        <f>G28</f>
        <v>34155.3</v>
      </c>
      <c r="H27" s="28">
        <f>H28</f>
        <v>12465.3</v>
      </c>
      <c r="I27" s="33">
        <f t="shared" si="0"/>
        <v>0.3649594645633327</v>
      </c>
      <c r="J27" s="72"/>
    </row>
    <row r="28" spans="1:10" ht="72" customHeight="1">
      <c r="A28" s="42"/>
      <c r="B28" s="81"/>
      <c r="C28" s="5" t="s">
        <v>16</v>
      </c>
      <c r="D28" s="5">
        <v>702</v>
      </c>
      <c r="E28" s="6" t="s">
        <v>15</v>
      </c>
      <c r="F28" s="6" t="s">
        <v>15</v>
      </c>
      <c r="G28" s="29">
        <f>G29+G30+G31+G32+G33</f>
        <v>34155.3</v>
      </c>
      <c r="H28" s="29">
        <f>H29+H30+H31+H32+H33</f>
        <v>12465.3</v>
      </c>
      <c r="I28" s="34">
        <f t="shared" si="0"/>
        <v>0.3649594645633327</v>
      </c>
      <c r="J28" s="74"/>
    </row>
    <row r="29" spans="1:10" s="13" customFormat="1" ht="54.75">
      <c r="A29" s="11" t="s">
        <v>36</v>
      </c>
      <c r="B29" s="27" t="s">
        <v>59</v>
      </c>
      <c r="C29" s="9" t="s">
        <v>16</v>
      </c>
      <c r="D29" s="9">
        <v>702</v>
      </c>
      <c r="E29" s="11" t="s">
        <v>8</v>
      </c>
      <c r="F29" s="14" t="s">
        <v>39</v>
      </c>
      <c r="G29" s="30">
        <v>27395.3</v>
      </c>
      <c r="H29" s="30">
        <v>7907.3</v>
      </c>
      <c r="I29" s="35">
        <f t="shared" si="0"/>
        <v>0.28863710198464704</v>
      </c>
      <c r="J29" s="73" t="s">
        <v>82</v>
      </c>
    </row>
    <row r="30" spans="1:10" s="13" customFormat="1" ht="96">
      <c r="A30" s="11" t="s">
        <v>19</v>
      </c>
      <c r="B30" s="26" t="s">
        <v>51</v>
      </c>
      <c r="C30" s="9" t="s">
        <v>16</v>
      </c>
      <c r="D30" s="9">
        <v>702</v>
      </c>
      <c r="E30" s="11" t="s">
        <v>8</v>
      </c>
      <c r="F30" s="11" t="s">
        <v>50</v>
      </c>
      <c r="G30" s="30"/>
      <c r="H30" s="30"/>
      <c r="I30" s="35"/>
      <c r="J30" s="73"/>
    </row>
    <row r="31" spans="1:10" s="13" customFormat="1" ht="82.5">
      <c r="A31" s="11" t="s">
        <v>20</v>
      </c>
      <c r="B31" s="26" t="s">
        <v>55</v>
      </c>
      <c r="C31" s="9" t="s">
        <v>16</v>
      </c>
      <c r="D31" s="9">
        <v>702</v>
      </c>
      <c r="E31" s="11" t="s">
        <v>8</v>
      </c>
      <c r="F31" s="11" t="s">
        <v>30</v>
      </c>
      <c r="G31" s="30">
        <v>60</v>
      </c>
      <c r="H31" s="30">
        <v>60</v>
      </c>
      <c r="I31" s="35">
        <f t="shared" si="0"/>
        <v>1</v>
      </c>
      <c r="J31" s="73"/>
    </row>
    <row r="32" spans="1:10" s="13" customFormat="1" ht="52.5">
      <c r="A32" s="11" t="s">
        <v>21</v>
      </c>
      <c r="B32" s="80" t="s">
        <v>56</v>
      </c>
      <c r="C32" s="9" t="s">
        <v>16</v>
      </c>
      <c r="D32" s="9">
        <v>702</v>
      </c>
      <c r="E32" s="11" t="s">
        <v>8</v>
      </c>
      <c r="F32" s="11" t="s">
        <v>31</v>
      </c>
      <c r="G32" s="30">
        <v>6700</v>
      </c>
      <c r="H32" s="30">
        <v>4498</v>
      </c>
      <c r="I32" s="35">
        <f t="shared" si="0"/>
        <v>0.6713432835820895</v>
      </c>
      <c r="J32" s="73"/>
    </row>
    <row r="33" spans="1:10" s="13" customFormat="1" ht="54.75">
      <c r="A33" s="11" t="s">
        <v>22</v>
      </c>
      <c r="B33" s="26" t="s">
        <v>57</v>
      </c>
      <c r="C33" s="9" t="s">
        <v>16</v>
      </c>
      <c r="D33" s="9">
        <v>702</v>
      </c>
      <c r="E33" s="11" t="s">
        <v>8</v>
      </c>
      <c r="F33" s="11" t="s">
        <v>32</v>
      </c>
      <c r="G33" s="30"/>
      <c r="H33" s="30"/>
      <c r="I33" s="35"/>
      <c r="J33" s="73"/>
    </row>
    <row r="34" spans="1:10" s="10" customFormat="1" ht="36" customHeight="1">
      <c r="A34" s="55" t="s">
        <v>23</v>
      </c>
      <c r="B34" s="85" t="s">
        <v>25</v>
      </c>
      <c r="C34" s="17" t="s">
        <v>7</v>
      </c>
      <c r="D34" s="9" t="s">
        <v>15</v>
      </c>
      <c r="E34" s="11" t="s">
        <v>15</v>
      </c>
      <c r="F34" s="11" t="s">
        <v>15</v>
      </c>
      <c r="G34" s="40">
        <f>G35</f>
        <v>450</v>
      </c>
      <c r="H34" s="40">
        <f>H35</f>
        <v>13.5</v>
      </c>
      <c r="I34" s="41">
        <f t="shared" si="0"/>
        <v>0.03</v>
      </c>
      <c r="J34" s="72"/>
    </row>
    <row r="35" spans="1:10" s="10" customFormat="1" ht="60.75" customHeight="1">
      <c r="A35" s="55"/>
      <c r="B35" s="85"/>
      <c r="C35" s="5" t="s">
        <v>16</v>
      </c>
      <c r="D35" s="9">
        <v>702</v>
      </c>
      <c r="E35" s="11" t="s">
        <v>15</v>
      </c>
      <c r="F35" s="11" t="s">
        <v>15</v>
      </c>
      <c r="G35" s="30">
        <f>G36+G37</f>
        <v>450</v>
      </c>
      <c r="H35" s="30">
        <f>H36+H37</f>
        <v>13.5</v>
      </c>
      <c r="I35" s="35">
        <f t="shared" si="0"/>
        <v>0.03</v>
      </c>
      <c r="J35" s="73"/>
    </row>
    <row r="36" spans="1:10" s="13" customFormat="1" ht="54.75">
      <c r="A36" s="11" t="s">
        <v>24</v>
      </c>
      <c r="B36" s="26" t="s">
        <v>58</v>
      </c>
      <c r="C36" s="9" t="s">
        <v>16</v>
      </c>
      <c r="D36" s="9">
        <v>702</v>
      </c>
      <c r="E36" s="11" t="s">
        <v>18</v>
      </c>
      <c r="F36" s="11" t="s">
        <v>33</v>
      </c>
      <c r="G36" s="30">
        <v>0</v>
      </c>
      <c r="H36" s="30"/>
      <c r="I36" s="35"/>
      <c r="J36" s="73"/>
    </row>
    <row r="37" spans="1:10" s="13" customFormat="1" ht="69">
      <c r="A37" s="11" t="s">
        <v>73</v>
      </c>
      <c r="B37" s="80" t="s">
        <v>75</v>
      </c>
      <c r="C37" s="9" t="s">
        <v>16</v>
      </c>
      <c r="D37" s="9">
        <v>702</v>
      </c>
      <c r="E37" s="11" t="s">
        <v>18</v>
      </c>
      <c r="F37" s="11" t="s">
        <v>74</v>
      </c>
      <c r="G37" s="30">
        <v>450</v>
      </c>
      <c r="H37" s="30">
        <v>13.5</v>
      </c>
      <c r="I37" s="35">
        <f t="shared" si="0"/>
        <v>0.03</v>
      </c>
      <c r="J37" s="73" t="s">
        <v>84</v>
      </c>
    </row>
    <row r="38" spans="2:10" s="63" customFormat="1" ht="25.5" customHeight="1">
      <c r="B38" s="68" t="s">
        <v>79</v>
      </c>
      <c r="C38" s="68"/>
      <c r="D38" s="68"/>
      <c r="E38" s="68"/>
      <c r="F38" s="68"/>
      <c r="G38" s="68"/>
      <c r="H38" s="68"/>
      <c r="I38" s="68"/>
      <c r="J38" s="68"/>
    </row>
    <row r="39" spans="1:10" ht="14.25">
      <c r="A39" s="2"/>
      <c r="B39" s="15"/>
      <c r="C39" s="15"/>
      <c r="D39" s="2"/>
      <c r="E39" s="2"/>
      <c r="F39" s="2"/>
      <c r="G39" s="2"/>
      <c r="H39" s="2"/>
      <c r="I39" s="2"/>
      <c r="J39" s="69"/>
    </row>
    <row r="40" spans="1:10" ht="18">
      <c r="A40" s="2"/>
      <c r="B40" s="67" t="s">
        <v>80</v>
      </c>
      <c r="C40" s="15"/>
      <c r="D40" s="62"/>
      <c r="E40" s="62"/>
      <c r="F40" s="62"/>
      <c r="G40" s="66"/>
      <c r="H40" s="65"/>
      <c r="I40" s="64" t="s">
        <v>72</v>
      </c>
      <c r="J40" s="69"/>
    </row>
    <row r="41" ht="14.25">
      <c r="C41" s="36"/>
    </row>
    <row r="42" ht="14.25">
      <c r="H42" s="38"/>
    </row>
    <row r="43" ht="14.25">
      <c r="B43" s="16"/>
    </row>
    <row r="45" ht="14.25">
      <c r="G45" s="37"/>
    </row>
  </sheetData>
  <sheetProtection/>
  <mergeCells count="27">
    <mergeCell ref="C15:C17"/>
    <mergeCell ref="A8:A9"/>
    <mergeCell ref="A27:A28"/>
    <mergeCell ref="A34:A35"/>
    <mergeCell ref="B34:B35"/>
    <mergeCell ref="A21:A22"/>
    <mergeCell ref="A15:A17"/>
    <mergeCell ref="B15:B17"/>
    <mergeCell ref="B2:I2"/>
    <mergeCell ref="G5:I5"/>
    <mergeCell ref="B8:B9"/>
    <mergeCell ref="B27:B28"/>
    <mergeCell ref="B38:J38"/>
    <mergeCell ref="J5:J6"/>
    <mergeCell ref="J15:J17"/>
    <mergeCell ref="B18:B20"/>
    <mergeCell ref="D5:F5"/>
    <mergeCell ref="B13:B14"/>
    <mergeCell ref="B5:B6"/>
    <mergeCell ref="B21:B22"/>
    <mergeCell ref="A10:A11"/>
    <mergeCell ref="B10:B11"/>
    <mergeCell ref="B3:I3"/>
    <mergeCell ref="A18:A20"/>
    <mergeCell ref="A5:A6"/>
    <mergeCell ref="A13:A14"/>
    <mergeCell ref="C5:C6"/>
  </mergeCells>
  <printOptions/>
  <pageMargins left="0.5118110236220472" right="0.5118110236220472" top="0.5905511811023623" bottom="0.1968503937007874" header="0.31496062992125984" footer="0.31496062992125984"/>
  <pageSetup fitToHeight="1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2018-07-09T08:50:08Z</cp:lastPrinted>
  <dcterms:created xsi:type="dcterms:W3CDTF">2013-10-22T11:46:47Z</dcterms:created>
  <dcterms:modified xsi:type="dcterms:W3CDTF">2018-07-09T08:50:43Z</dcterms:modified>
  <cp:category/>
  <cp:version/>
  <cp:contentType/>
  <cp:contentStatus/>
</cp:coreProperties>
</file>