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9 месяцев" sheetId="2" r:id="rId1"/>
  </sheets>
  <definedNames>
    <definedName name="_xlnm._FilterDatabase" localSheetId="0" hidden="1">'9 месяцев'!$E$1:$E$57</definedName>
  </definedNames>
  <calcPr calcId="145621"/>
</workbook>
</file>

<file path=xl/calcChain.xml><?xml version="1.0" encoding="utf-8"?>
<calcChain xmlns="http://schemas.openxmlformats.org/spreadsheetml/2006/main">
  <c r="H34" i="2" l="1"/>
  <c r="H35" i="2"/>
  <c r="H36" i="2"/>
  <c r="G34" i="2"/>
  <c r="G35" i="2"/>
  <c r="G36" i="2"/>
  <c r="I51" i="2"/>
  <c r="I52" i="2"/>
  <c r="I53" i="2"/>
  <c r="I54" i="2"/>
  <c r="I20" i="2" l="1"/>
  <c r="I23" i="2"/>
  <c r="I24" i="2"/>
  <c r="I25" i="2"/>
  <c r="I26" i="2"/>
  <c r="I49" i="2" l="1"/>
  <c r="I48" i="2" l="1"/>
  <c r="I47" i="2"/>
  <c r="I46" i="2"/>
  <c r="I45" i="2"/>
  <c r="I44" i="2"/>
  <c r="I43" i="2"/>
  <c r="I42" i="2"/>
  <c r="I41" i="2"/>
  <c r="I40" i="2"/>
  <c r="I39" i="2"/>
  <c r="I38" i="2"/>
  <c r="I37" i="2"/>
  <c r="I32" i="2"/>
  <c r="H31" i="2"/>
  <c r="G31" i="2"/>
  <c r="H30" i="2"/>
  <c r="G30" i="2"/>
  <c r="I29" i="2"/>
  <c r="I27" i="2"/>
  <c r="I19" i="2"/>
  <c r="H18" i="2"/>
  <c r="H12" i="2" s="1"/>
  <c r="G18" i="2"/>
  <c r="H17" i="2"/>
  <c r="H11" i="2" s="1"/>
  <c r="G17" i="2"/>
  <c r="G11" i="2" s="1"/>
  <c r="H16" i="2"/>
  <c r="G16" i="2"/>
  <c r="H15" i="2"/>
  <c r="G15" i="2"/>
  <c r="H14" i="2"/>
  <c r="G14" i="2"/>
  <c r="I18" i="2" l="1"/>
  <c r="G10" i="2"/>
  <c r="I11" i="2"/>
  <c r="G9" i="2"/>
  <c r="G13" i="2"/>
  <c r="H10" i="2"/>
  <c r="I14" i="2"/>
  <c r="G12" i="2"/>
  <c r="I12" i="2" s="1"/>
  <c r="I31" i="2"/>
  <c r="I30" i="2"/>
  <c r="I35" i="2"/>
  <c r="G33" i="2"/>
  <c r="I34" i="2"/>
  <c r="G8" i="2"/>
  <c r="H33" i="2"/>
  <c r="H9" i="2"/>
  <c r="I9" i="2" s="1"/>
  <c r="I36" i="2"/>
  <c r="H13" i="2"/>
  <c r="I17" i="2"/>
  <c r="H8" i="2"/>
  <c r="G7" i="2" l="1"/>
  <c r="I10" i="2"/>
  <c r="H7" i="2"/>
  <c r="I13" i="2"/>
  <c r="I33" i="2"/>
  <c r="I8" i="2"/>
  <c r="I7" i="2" l="1"/>
</calcChain>
</file>

<file path=xl/sharedStrings.xml><?xml version="1.0" encoding="utf-8"?>
<sst xmlns="http://schemas.openxmlformats.org/spreadsheetml/2006/main" count="233" uniqueCount="81">
  <si>
    <t xml:space="preserve">Отчет о финансовом обеспечении муниципальной программы "Обеспечение реализации муниципальной политики в Грязинском муниципальном районе на 2014-2020 гг."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</si>
  <si>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</si>
  <si>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</si>
  <si>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</si>
  <si>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</si>
  <si>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</si>
  <si>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</si>
  <si>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</si>
  <si>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</si>
  <si>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</si>
  <si>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</si>
  <si>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</si>
  <si>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</si>
  <si>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</si>
  <si>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</si>
  <si>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отдел образования</t>
  </si>
  <si>
    <t>архивный отдел</t>
  </si>
  <si>
    <t>отдел ЗАГС</t>
  </si>
  <si>
    <t>Основное мероприятие 1 Обучение муниципальных служащих на курсах повышения квалификации</t>
  </si>
  <si>
    <t>702</t>
  </si>
  <si>
    <t>0113</t>
  </si>
  <si>
    <t>703</t>
  </si>
  <si>
    <t>0106</t>
  </si>
  <si>
    <t>709</t>
  </si>
  <si>
    <t>0709</t>
  </si>
  <si>
    <t>0104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</si>
  <si>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2014-2020 гг."</t>
  </si>
  <si>
    <t>Основное мероприятие 1 Обеспечение деятельности МАУ "Редакция газеты "Грязинские известия"</t>
  </si>
  <si>
    <t>1202</t>
  </si>
  <si>
    <t>0420109000</t>
  </si>
  <si>
    <t>Подпрограмма 3 "Обеспечение реализации муниципальной политики на 2014-2020 гг."</t>
  </si>
  <si>
    <t>всего</t>
  </si>
  <si>
    <t>Основное мероприятие 2 Расходы на содержание аппарата управления</t>
  </si>
  <si>
    <t>0430200110</t>
  </si>
  <si>
    <t>0430200120</t>
  </si>
  <si>
    <t>Основное мероприятие 3 Расходы на реализацию полномочий в сфере архивного дела</t>
  </si>
  <si>
    <t>0430385060</t>
  </si>
  <si>
    <t>Основное мероприятие 4 Расходы на реализацию государсвенных полномочий по регистрации актов гражданского состояния</t>
  </si>
  <si>
    <t>0304</t>
  </si>
  <si>
    <t>0430459300</t>
  </si>
  <si>
    <t>0430485020</t>
  </si>
  <si>
    <t>Основное мероприятие 5 Расходы на реализацию государственных полномочий по образованию и организации деятельности административных комиссий</t>
  </si>
  <si>
    <t>0430585070</t>
  </si>
  <si>
    <t>Основное мероприятие 6 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</si>
  <si>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0430685080</t>
  </si>
  <si>
    <t>Основное мероприятие 7 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</si>
  <si>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0430785270</t>
  </si>
  <si>
    <t>0401</t>
  </si>
  <si>
    <t>0430885340</t>
  </si>
  <si>
    <t>Основное мероприятие 9 Расходы на пенсионное обеспечение муниципальных служащих</t>
  </si>
  <si>
    <t>1001</t>
  </si>
  <si>
    <t>0430901000</t>
  </si>
  <si>
    <t>Основное мероприятие 10 Расходы на реализацию государственных полномочий по оплате жилья и коммунальных услуг работникам культуры</t>
  </si>
  <si>
    <t>1003</t>
  </si>
  <si>
    <t>0431085250</t>
  </si>
  <si>
    <t>Основное мероприятие 11 Расходы на реализацию государственных полномочий по обеспечению жильем ветеранов Великой Отечественной войны</t>
  </si>
  <si>
    <t>0431151340</t>
  </si>
  <si>
    <t>Основное мероприятие 12 Расходы на реализацию государственных полномочий по обеспечению жильем инвалидов</t>
  </si>
  <si>
    <t>0431251350</t>
  </si>
  <si>
    <t>Основное мероприятие 13 Достижение наилучших значений показателей качества и платежеспособности муниципального района</t>
  </si>
  <si>
    <t>0431380050</t>
  </si>
  <si>
    <t>0431380080</t>
  </si>
  <si>
    <t>Начальник отдела _____________ Помазуева Н. А.</t>
  </si>
  <si>
    <t>Расходы 2018 г.</t>
  </si>
  <si>
    <t>04102S6790</t>
  </si>
  <si>
    <t>0410286790</t>
  </si>
  <si>
    <t>Подпрограмма 1 "Подпрограмма "Совершенствование муниципальной службы Грязинского муниципального района на 2014-2020 г.г."</t>
  </si>
  <si>
    <t>Основное мероприятие 2 Совершенствование информационного обеспечения муниципальной службы</t>
  </si>
  <si>
    <t>0431185180</t>
  </si>
  <si>
    <t>Основное мероприятие 8 Расходы на реализацию отдельных государственных полномочий в областе охраны труда</t>
  </si>
  <si>
    <t>04101S6790</t>
  </si>
  <si>
    <t>0410186790</t>
  </si>
  <si>
    <t>Экономия ФОТ сложилась в связи с вакансией</t>
  </si>
  <si>
    <t>за 9 месяцев 2018 года</t>
  </si>
  <si>
    <t>Причины низкого освоения*</t>
  </si>
  <si>
    <t>*Указывается причина низкого освоения средств местного бюджета при кассовых расходах менее 70% - по итогам 9 месяцев</t>
  </si>
  <si>
    <t>Расходы на оплату повышения квалификации специалистов отдела образования запланированы на 4 квартал 2018г.</t>
  </si>
  <si>
    <t>Льготы на оплату ЖКХ за 9 месяцев 2018г. оплачены в полном объеме</t>
  </si>
  <si>
    <t>Экономия сложилась в следствии выплаты услуг связи за сентябрь 2018 г. в октябре 2018г.</t>
  </si>
  <si>
    <t>Оплата услуг связи, коммунальных услуг, ГСМ за сентябрь 2018г. будет произведена в октябре 2018г.</t>
  </si>
  <si>
    <t>Оплата информационных услуг производится ежемесячно, остальное запланировано на 4 квартал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</si>
</sst>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distributed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distributed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4" fillId="0" borderId="0" xfId="0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 wrapText="1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distributed" wrapText="1"/>
    </xf>
    <xf numFmtId="0" fontId="0" fillId="0" borderId="0" xfId="0" applyFill="1"/>
    <xf numFmtId="0" fontId="2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justify"/>
    </xf>
    <xf numFmtId="0" fontId="2" fillId="0" borderId="2" xfId="0" applyFont="1" applyFill="1" applyBorder="1" applyAlignment="1">
      <alignment horizontal="left" vertical="justify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distributed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2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N15" sqref="N15"/>
    </sheetView>
  </sheetViews>
  <sheetFormatPr defaultRowHeight="14.4" x14ac:dyDescent="0.3"/>
  <cols>
    <col min="1" max="1" width="5.5546875" style="1" customWidth="1"/>
    <col min="2" max="2" width="51.109375" style="1" customWidth="1"/>
    <col min="3" max="3" width="18.88671875" style="1" customWidth="1"/>
    <col min="4" max="4" width="6.109375" style="1" customWidth="1"/>
    <col min="5" max="5" width="7.21875" style="1" customWidth="1"/>
    <col min="6" max="6" width="10.88671875" style="1" customWidth="1"/>
    <col min="7" max="8" width="8.88671875" style="12"/>
    <col min="9" max="9" width="7.33203125" style="1" customWidth="1"/>
    <col min="10" max="10" width="17.33203125" style="1" customWidth="1"/>
    <col min="11" max="16384" width="8.88671875" style="1"/>
  </cols>
  <sheetData>
    <row r="1" spans="1:10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3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3">
      <c r="A4" s="2"/>
    </row>
    <row r="5" spans="1:10" x14ac:dyDescent="0.3">
      <c r="A5" s="62" t="s">
        <v>1</v>
      </c>
      <c r="B5" s="62" t="s">
        <v>2</v>
      </c>
      <c r="C5" s="63" t="s">
        <v>3</v>
      </c>
      <c r="D5" s="64" t="s">
        <v>4</v>
      </c>
      <c r="E5" s="64"/>
      <c r="F5" s="64"/>
      <c r="G5" s="65" t="s">
        <v>63</v>
      </c>
      <c r="H5" s="65"/>
      <c r="I5" s="65"/>
      <c r="J5" s="49" t="s">
        <v>74</v>
      </c>
    </row>
    <row r="6" spans="1:10" x14ac:dyDescent="0.3">
      <c r="A6" s="62"/>
      <c r="B6" s="62"/>
      <c r="C6" s="63"/>
      <c r="D6" s="28" t="s">
        <v>5</v>
      </c>
      <c r="E6" s="28" t="s">
        <v>6</v>
      </c>
      <c r="F6" s="28" t="s">
        <v>7</v>
      </c>
      <c r="G6" s="13" t="s">
        <v>8</v>
      </c>
      <c r="H6" s="13" t="s">
        <v>9</v>
      </c>
      <c r="I6" s="3" t="s">
        <v>10</v>
      </c>
      <c r="J6" s="50"/>
    </row>
    <row r="7" spans="1:10" x14ac:dyDescent="0.3">
      <c r="A7" s="66">
        <v>1</v>
      </c>
      <c r="B7" s="55" t="s">
        <v>11</v>
      </c>
      <c r="C7" s="18" t="s">
        <v>11</v>
      </c>
      <c r="D7" s="8" t="s">
        <v>12</v>
      </c>
      <c r="E7" s="8" t="s">
        <v>12</v>
      </c>
      <c r="F7" s="8" t="s">
        <v>12</v>
      </c>
      <c r="G7" s="14">
        <f>G8+G9+G10+G11+G12</f>
        <v>64467.099999999991</v>
      </c>
      <c r="H7" s="20">
        <f>H8+H9+H10+H11+H12</f>
        <v>46662.299999999996</v>
      </c>
      <c r="I7" s="14">
        <f t="shared" ref="I7:I54" si="0">H7*100/G7</f>
        <v>72.381571375166573</v>
      </c>
      <c r="J7" s="5"/>
    </row>
    <row r="8" spans="1:10" ht="15" customHeight="1" x14ac:dyDescent="0.3">
      <c r="A8" s="67"/>
      <c r="B8" s="56"/>
      <c r="C8" s="27" t="s">
        <v>13</v>
      </c>
      <c r="D8" s="8" t="s">
        <v>12</v>
      </c>
      <c r="E8" s="8" t="s">
        <v>12</v>
      </c>
      <c r="F8" s="8" t="s">
        <v>12</v>
      </c>
      <c r="G8" s="14">
        <f>G14+G30+G34</f>
        <v>57952.999999999985</v>
      </c>
      <c r="H8" s="20">
        <f>H14+H30+H34</f>
        <v>41680.699999999997</v>
      </c>
      <c r="I8" s="14">
        <f t="shared" si="0"/>
        <v>71.921557123876255</v>
      </c>
      <c r="J8" s="7"/>
    </row>
    <row r="9" spans="1:10" ht="15" customHeight="1" x14ac:dyDescent="0.3">
      <c r="A9" s="67"/>
      <c r="B9" s="56"/>
      <c r="C9" s="27" t="s">
        <v>16</v>
      </c>
      <c r="D9" s="8" t="s">
        <v>12</v>
      </c>
      <c r="E9" s="8" t="s">
        <v>12</v>
      </c>
      <c r="F9" s="8" t="s">
        <v>12</v>
      </c>
      <c r="G9" s="14">
        <f>G15+G35</f>
        <v>1880.4</v>
      </c>
      <c r="H9" s="20">
        <f>H15+H35</f>
        <v>1474.9</v>
      </c>
      <c r="I9" s="14">
        <f t="shared" si="0"/>
        <v>78.435439268240799</v>
      </c>
      <c r="J9" s="7"/>
    </row>
    <row r="10" spans="1:10" ht="15" customHeight="1" x14ac:dyDescent="0.3">
      <c r="A10" s="67"/>
      <c r="B10" s="56"/>
      <c r="C10" s="27" t="s">
        <v>17</v>
      </c>
      <c r="D10" s="8" t="s">
        <v>12</v>
      </c>
      <c r="E10" s="8" t="s">
        <v>12</v>
      </c>
      <c r="F10" s="8" t="s">
        <v>12</v>
      </c>
      <c r="G10" s="14">
        <f>G16+G36</f>
        <v>4405.8999999999996</v>
      </c>
      <c r="H10" s="20">
        <f>H16+H36</f>
        <v>3410.7</v>
      </c>
      <c r="I10" s="14">
        <f t="shared" si="0"/>
        <v>77.412106493565446</v>
      </c>
      <c r="J10" s="7"/>
    </row>
    <row r="11" spans="1:10" ht="27.6" x14ac:dyDescent="0.3">
      <c r="A11" s="67"/>
      <c r="B11" s="56"/>
      <c r="C11" s="27" t="s">
        <v>14</v>
      </c>
      <c r="D11" s="8" t="s">
        <v>12</v>
      </c>
      <c r="E11" s="8" t="s">
        <v>12</v>
      </c>
      <c r="F11" s="8" t="s">
        <v>12</v>
      </c>
      <c r="G11" s="14">
        <f>G17</f>
        <v>218</v>
      </c>
      <c r="H11" s="20">
        <f>H17</f>
        <v>96</v>
      </c>
      <c r="I11" s="14">
        <f t="shared" si="0"/>
        <v>44.036697247706421</v>
      </c>
      <c r="J11" s="7"/>
    </row>
    <row r="12" spans="1:10" ht="15.6" customHeight="1" x14ac:dyDescent="0.3">
      <c r="A12" s="68"/>
      <c r="B12" s="56"/>
      <c r="C12" s="27" t="s">
        <v>15</v>
      </c>
      <c r="D12" s="8" t="s">
        <v>12</v>
      </c>
      <c r="E12" s="8" t="s">
        <v>12</v>
      </c>
      <c r="F12" s="8" t="s">
        <v>12</v>
      </c>
      <c r="G12" s="14">
        <f>G18</f>
        <v>9.8000000000000007</v>
      </c>
      <c r="H12" s="20">
        <f>H18</f>
        <v>0</v>
      </c>
      <c r="I12" s="14">
        <f t="shared" si="0"/>
        <v>0</v>
      </c>
      <c r="J12" s="7"/>
    </row>
    <row r="13" spans="1:10" s="22" customFormat="1" x14ac:dyDescent="0.3">
      <c r="A13" s="66">
        <v>2</v>
      </c>
      <c r="B13" s="46" t="s">
        <v>66</v>
      </c>
      <c r="C13" s="18" t="s">
        <v>11</v>
      </c>
      <c r="D13" s="19" t="s">
        <v>12</v>
      </c>
      <c r="E13" s="19" t="s">
        <v>12</v>
      </c>
      <c r="F13" s="19" t="s">
        <v>12</v>
      </c>
      <c r="G13" s="20">
        <f>SUM(G14:G18)</f>
        <v>377.8</v>
      </c>
      <c r="H13" s="20">
        <f>SUM(H14:H18)</f>
        <v>215.39999999999998</v>
      </c>
      <c r="I13" s="20">
        <f t="shared" si="0"/>
        <v>57.014293276866056</v>
      </c>
      <c r="J13" s="21"/>
    </row>
    <row r="14" spans="1:10" s="22" customFormat="1" ht="14.4" customHeight="1" x14ac:dyDescent="0.3">
      <c r="A14" s="67"/>
      <c r="B14" s="47"/>
      <c r="C14" s="18" t="s">
        <v>13</v>
      </c>
      <c r="D14" s="19" t="s">
        <v>12</v>
      </c>
      <c r="E14" s="19" t="s">
        <v>12</v>
      </c>
      <c r="F14" s="19" t="s">
        <v>12</v>
      </c>
      <c r="G14" s="20">
        <f>G19+G20+G25+G27</f>
        <v>150</v>
      </c>
      <c r="H14" s="20">
        <f>H19+H20+H25+H27</f>
        <v>119.39999999999999</v>
      </c>
      <c r="I14" s="20">
        <f t="shared" si="0"/>
        <v>79.599999999999994</v>
      </c>
      <c r="J14" s="23"/>
    </row>
    <row r="15" spans="1:10" s="22" customFormat="1" ht="14.4" customHeight="1" x14ac:dyDescent="0.3">
      <c r="A15" s="67"/>
      <c r="B15" s="47"/>
      <c r="C15" s="18" t="s">
        <v>16</v>
      </c>
      <c r="D15" s="19" t="s">
        <v>12</v>
      </c>
      <c r="E15" s="19" t="s">
        <v>12</v>
      </c>
      <c r="F15" s="19" t="s">
        <v>12</v>
      </c>
      <c r="G15" s="20">
        <f>G21</f>
        <v>0</v>
      </c>
      <c r="H15" s="20">
        <f>H21</f>
        <v>0</v>
      </c>
      <c r="I15" s="20">
        <v>0</v>
      </c>
      <c r="J15" s="23"/>
    </row>
    <row r="16" spans="1:10" s="22" customFormat="1" ht="14.4" customHeight="1" x14ac:dyDescent="0.3">
      <c r="A16" s="67"/>
      <c r="B16" s="47"/>
      <c r="C16" s="18" t="s">
        <v>17</v>
      </c>
      <c r="D16" s="19" t="s">
        <v>12</v>
      </c>
      <c r="E16" s="19" t="s">
        <v>12</v>
      </c>
      <c r="F16" s="19" t="s">
        <v>12</v>
      </c>
      <c r="G16" s="20">
        <f>G22</f>
        <v>0</v>
      </c>
      <c r="H16" s="20">
        <f>H22</f>
        <v>0</v>
      </c>
      <c r="I16" s="20">
        <v>0</v>
      </c>
      <c r="J16" s="23"/>
    </row>
    <row r="17" spans="1:10" s="22" customFormat="1" ht="27.6" x14ac:dyDescent="0.3">
      <c r="A17" s="67"/>
      <c r="B17" s="47"/>
      <c r="C17" s="18" t="s">
        <v>14</v>
      </c>
      <c r="D17" s="19" t="s">
        <v>12</v>
      </c>
      <c r="E17" s="19" t="s">
        <v>12</v>
      </c>
      <c r="F17" s="19" t="s">
        <v>12</v>
      </c>
      <c r="G17" s="20">
        <f>G23+G26+G29</f>
        <v>218</v>
      </c>
      <c r="H17" s="20">
        <f>H23+H26+H29</f>
        <v>96</v>
      </c>
      <c r="I17" s="20">
        <f t="shared" si="0"/>
        <v>44.036697247706421</v>
      </c>
      <c r="J17" s="23"/>
    </row>
    <row r="18" spans="1:10" s="22" customFormat="1" ht="16.8" customHeight="1" x14ac:dyDescent="0.3">
      <c r="A18" s="68"/>
      <c r="B18" s="48"/>
      <c r="C18" s="18" t="s">
        <v>15</v>
      </c>
      <c r="D18" s="19" t="s">
        <v>12</v>
      </c>
      <c r="E18" s="19" t="s">
        <v>12</v>
      </c>
      <c r="F18" s="19" t="s">
        <v>12</v>
      </c>
      <c r="G18" s="20">
        <f>G24+G28</f>
        <v>9.8000000000000007</v>
      </c>
      <c r="H18" s="20">
        <f>H24+H28</f>
        <v>0</v>
      </c>
      <c r="I18" s="20">
        <f t="shared" si="0"/>
        <v>0</v>
      </c>
      <c r="J18" s="23"/>
    </row>
    <row r="19" spans="1:10" ht="17.399999999999999" customHeight="1" x14ac:dyDescent="0.3">
      <c r="A19" s="66">
        <v>3</v>
      </c>
      <c r="B19" s="44" t="s">
        <v>18</v>
      </c>
      <c r="C19" s="27" t="s">
        <v>13</v>
      </c>
      <c r="D19" s="8" t="s">
        <v>19</v>
      </c>
      <c r="E19" s="8" t="s">
        <v>20</v>
      </c>
      <c r="F19" s="8" t="s">
        <v>70</v>
      </c>
      <c r="G19" s="14">
        <v>20</v>
      </c>
      <c r="H19" s="20">
        <v>20</v>
      </c>
      <c r="I19" s="14">
        <f t="shared" si="0"/>
        <v>100</v>
      </c>
      <c r="J19" s="58" t="s">
        <v>76</v>
      </c>
    </row>
    <row r="20" spans="1:10" ht="15.6" customHeight="1" x14ac:dyDescent="0.3">
      <c r="A20" s="67"/>
      <c r="B20" s="57"/>
      <c r="C20" s="27" t="s">
        <v>13</v>
      </c>
      <c r="D20" s="8" t="s">
        <v>19</v>
      </c>
      <c r="E20" s="8" t="s">
        <v>20</v>
      </c>
      <c r="F20" s="8" t="s">
        <v>71</v>
      </c>
      <c r="G20" s="14">
        <v>7.6</v>
      </c>
      <c r="H20" s="20">
        <v>7.6</v>
      </c>
      <c r="I20" s="14">
        <f t="shared" si="0"/>
        <v>100</v>
      </c>
      <c r="J20" s="59"/>
    </row>
    <row r="21" spans="1:10" ht="15.6" customHeight="1" x14ac:dyDescent="0.3">
      <c r="A21" s="67"/>
      <c r="B21" s="57"/>
      <c r="C21" s="27" t="s">
        <v>16</v>
      </c>
      <c r="D21" s="8" t="s">
        <v>19</v>
      </c>
      <c r="E21" s="8" t="s">
        <v>20</v>
      </c>
      <c r="F21" s="8" t="s">
        <v>71</v>
      </c>
      <c r="G21" s="14"/>
      <c r="H21" s="20"/>
      <c r="I21" s="14"/>
      <c r="J21" s="59"/>
    </row>
    <row r="22" spans="1:10" x14ac:dyDescent="0.3">
      <c r="A22" s="67"/>
      <c r="B22" s="57"/>
      <c r="C22" s="27" t="s">
        <v>17</v>
      </c>
      <c r="D22" s="8" t="s">
        <v>19</v>
      </c>
      <c r="E22" s="8" t="s">
        <v>38</v>
      </c>
      <c r="F22" s="8" t="s">
        <v>71</v>
      </c>
      <c r="G22" s="14"/>
      <c r="H22" s="20"/>
      <c r="I22" s="14"/>
      <c r="J22" s="59"/>
    </row>
    <row r="23" spans="1:10" ht="27.6" x14ac:dyDescent="0.3">
      <c r="A23" s="67"/>
      <c r="B23" s="57"/>
      <c r="C23" s="27" t="s">
        <v>14</v>
      </c>
      <c r="D23" s="8" t="s">
        <v>21</v>
      </c>
      <c r="E23" s="8" t="s">
        <v>22</v>
      </c>
      <c r="F23" s="8" t="s">
        <v>71</v>
      </c>
      <c r="G23" s="14">
        <v>6</v>
      </c>
      <c r="H23" s="20">
        <v>6</v>
      </c>
      <c r="I23" s="14">
        <f t="shared" si="0"/>
        <v>100</v>
      </c>
      <c r="J23" s="59"/>
    </row>
    <row r="24" spans="1:10" ht="12.6" customHeight="1" x14ac:dyDescent="0.3">
      <c r="A24" s="68"/>
      <c r="B24" s="45"/>
      <c r="C24" s="27" t="s">
        <v>15</v>
      </c>
      <c r="D24" s="8" t="s">
        <v>23</v>
      </c>
      <c r="E24" s="8" t="s">
        <v>24</v>
      </c>
      <c r="F24" s="8" t="s">
        <v>71</v>
      </c>
      <c r="G24" s="14">
        <v>9.8000000000000007</v>
      </c>
      <c r="H24" s="20"/>
      <c r="I24" s="14">
        <f t="shared" si="0"/>
        <v>0</v>
      </c>
      <c r="J24" s="60"/>
    </row>
    <row r="25" spans="1:10" ht="15" customHeight="1" x14ac:dyDescent="0.3">
      <c r="A25" s="66">
        <v>4</v>
      </c>
      <c r="B25" s="38" t="s">
        <v>67</v>
      </c>
      <c r="C25" s="27" t="s">
        <v>13</v>
      </c>
      <c r="D25" s="8" t="s">
        <v>19</v>
      </c>
      <c r="E25" s="8" t="s">
        <v>25</v>
      </c>
      <c r="F25" s="8" t="s">
        <v>65</v>
      </c>
      <c r="G25" s="14">
        <v>81.599999999999994</v>
      </c>
      <c r="H25" s="20">
        <v>51</v>
      </c>
      <c r="I25" s="14">
        <f t="shared" si="0"/>
        <v>62.500000000000007</v>
      </c>
      <c r="J25" s="38" t="s">
        <v>80</v>
      </c>
    </row>
    <row r="26" spans="1:10" ht="27.6" x14ac:dyDescent="0.3">
      <c r="A26" s="67"/>
      <c r="B26" s="39"/>
      <c r="C26" s="27" t="s">
        <v>14</v>
      </c>
      <c r="D26" s="8" t="s">
        <v>21</v>
      </c>
      <c r="E26" s="8" t="s">
        <v>22</v>
      </c>
      <c r="F26" s="8" t="s">
        <v>65</v>
      </c>
      <c r="G26" s="14">
        <v>80</v>
      </c>
      <c r="H26" s="20">
        <v>50</v>
      </c>
      <c r="I26" s="14">
        <f t="shared" si="0"/>
        <v>62.5</v>
      </c>
      <c r="J26" s="39"/>
    </row>
    <row r="27" spans="1:10" x14ac:dyDescent="0.3">
      <c r="A27" s="67"/>
      <c r="B27" s="39"/>
      <c r="C27" s="27" t="s">
        <v>13</v>
      </c>
      <c r="D27" s="8" t="s">
        <v>19</v>
      </c>
      <c r="E27" s="8" t="s">
        <v>25</v>
      </c>
      <c r="F27" s="8" t="s">
        <v>64</v>
      </c>
      <c r="G27" s="14">
        <v>40.799999999999997</v>
      </c>
      <c r="H27" s="20">
        <v>40.799999999999997</v>
      </c>
      <c r="I27" s="14">
        <f t="shared" si="0"/>
        <v>100</v>
      </c>
      <c r="J27" s="39"/>
    </row>
    <row r="28" spans="1:10" x14ac:dyDescent="0.3">
      <c r="A28" s="67"/>
      <c r="B28" s="39"/>
      <c r="C28" s="27" t="s">
        <v>15</v>
      </c>
      <c r="D28" s="8" t="s">
        <v>23</v>
      </c>
      <c r="E28" s="8" t="s">
        <v>24</v>
      </c>
      <c r="F28" s="8" t="s">
        <v>64</v>
      </c>
      <c r="G28" s="14">
        <v>0</v>
      </c>
      <c r="H28" s="20">
        <v>0</v>
      </c>
      <c r="I28" s="14">
        <v>0</v>
      </c>
      <c r="J28" s="39"/>
    </row>
    <row r="29" spans="1:10" ht="27.6" x14ac:dyDescent="0.3">
      <c r="A29" s="68"/>
      <c r="B29" s="40"/>
      <c r="C29" s="27" t="s">
        <v>14</v>
      </c>
      <c r="D29" s="8" t="s">
        <v>21</v>
      </c>
      <c r="E29" s="8" t="s">
        <v>22</v>
      </c>
      <c r="F29" s="8" t="s">
        <v>64</v>
      </c>
      <c r="G29" s="14">
        <v>132</v>
      </c>
      <c r="H29" s="20">
        <v>40</v>
      </c>
      <c r="I29" s="14">
        <f t="shared" si="0"/>
        <v>30.303030303030305</v>
      </c>
      <c r="J29" s="40"/>
    </row>
    <row r="30" spans="1:10" s="22" customFormat="1" ht="58.2" customHeight="1" x14ac:dyDescent="0.3">
      <c r="A30" s="17">
        <v>5</v>
      </c>
      <c r="B30" s="24" t="s">
        <v>26</v>
      </c>
      <c r="C30" s="18" t="s">
        <v>13</v>
      </c>
      <c r="D30" s="19" t="s">
        <v>12</v>
      </c>
      <c r="E30" s="19" t="s">
        <v>12</v>
      </c>
      <c r="F30" s="19" t="s">
        <v>12</v>
      </c>
      <c r="G30" s="20">
        <f>G32</f>
        <v>3694.7</v>
      </c>
      <c r="H30" s="20">
        <f>H32</f>
        <v>3078.9</v>
      </c>
      <c r="I30" s="20">
        <f t="shared" si="0"/>
        <v>83.332882236717467</v>
      </c>
      <c r="J30" s="41"/>
    </row>
    <row r="31" spans="1:10" ht="20.399999999999999" customHeight="1" x14ac:dyDescent="0.3">
      <c r="A31" s="66">
        <v>6</v>
      </c>
      <c r="B31" s="44" t="s">
        <v>27</v>
      </c>
      <c r="C31" s="27" t="s">
        <v>13</v>
      </c>
      <c r="D31" s="8" t="s">
        <v>12</v>
      </c>
      <c r="E31" s="8" t="s">
        <v>12</v>
      </c>
      <c r="F31" s="8" t="s">
        <v>12</v>
      </c>
      <c r="G31" s="14">
        <f>G32</f>
        <v>3694.7</v>
      </c>
      <c r="H31" s="20">
        <f>H32</f>
        <v>3078.9</v>
      </c>
      <c r="I31" s="14">
        <f t="shared" si="0"/>
        <v>83.332882236717467</v>
      </c>
      <c r="J31" s="42"/>
    </row>
    <row r="32" spans="1:10" x14ac:dyDescent="0.3">
      <c r="A32" s="68"/>
      <c r="B32" s="45"/>
      <c r="C32" s="27" t="s">
        <v>13</v>
      </c>
      <c r="D32" s="8" t="s">
        <v>19</v>
      </c>
      <c r="E32" s="8" t="s">
        <v>28</v>
      </c>
      <c r="F32" s="8" t="s">
        <v>29</v>
      </c>
      <c r="G32" s="14">
        <v>3694.7</v>
      </c>
      <c r="H32" s="20">
        <v>3078.9</v>
      </c>
      <c r="I32" s="14">
        <f t="shared" si="0"/>
        <v>83.332882236717467</v>
      </c>
      <c r="J32" s="43"/>
    </row>
    <row r="33" spans="1:14" s="22" customFormat="1" x14ac:dyDescent="0.3">
      <c r="A33" s="52">
        <v>7</v>
      </c>
      <c r="B33" s="46" t="s">
        <v>30</v>
      </c>
      <c r="C33" s="18" t="s">
        <v>31</v>
      </c>
      <c r="D33" s="19" t="s">
        <v>12</v>
      </c>
      <c r="E33" s="19" t="s">
        <v>12</v>
      </c>
      <c r="F33" s="19" t="s">
        <v>12</v>
      </c>
      <c r="G33" s="20">
        <f>SUM(G34:G36)</f>
        <v>60394.599999999991</v>
      </c>
      <c r="H33" s="20">
        <f>SUM(H34:H36)</f>
        <v>43367.999999999993</v>
      </c>
      <c r="I33" s="20">
        <f t="shared" si="0"/>
        <v>71.807744400989492</v>
      </c>
      <c r="J33" s="25"/>
    </row>
    <row r="34" spans="1:14" s="22" customFormat="1" ht="16.8" customHeight="1" x14ac:dyDescent="0.3">
      <c r="A34" s="53"/>
      <c r="B34" s="47"/>
      <c r="C34" s="18" t="s">
        <v>13</v>
      </c>
      <c r="D34" s="19" t="s">
        <v>12</v>
      </c>
      <c r="E34" s="19" t="s">
        <v>12</v>
      </c>
      <c r="F34" s="19" t="s">
        <v>12</v>
      </c>
      <c r="G34" s="20">
        <f>G37+G38+G42+G43+G44+G45+G46+G47+G48+G50+G51+G52+G49</f>
        <v>54108.299999999988</v>
      </c>
      <c r="H34" s="20">
        <f>H37+H38+H42+H43+H44+H45+H46+H47+H48+H50+H51+H52+H49</f>
        <v>38482.399999999994</v>
      </c>
      <c r="I34" s="20">
        <f t="shared" si="0"/>
        <v>71.121066453760335</v>
      </c>
      <c r="J34" s="26"/>
    </row>
    <row r="35" spans="1:14" s="22" customFormat="1" ht="14.4" customHeight="1" x14ac:dyDescent="0.3">
      <c r="A35" s="53"/>
      <c r="B35" s="47"/>
      <c r="C35" s="18" t="s">
        <v>16</v>
      </c>
      <c r="D35" s="19" t="s">
        <v>12</v>
      </c>
      <c r="E35" s="19" t="s">
        <v>12</v>
      </c>
      <c r="F35" s="19" t="s">
        <v>12</v>
      </c>
      <c r="G35" s="20">
        <f>G39+G53</f>
        <v>1880.4</v>
      </c>
      <c r="H35" s="20">
        <f>H39+H53</f>
        <v>1474.9</v>
      </c>
      <c r="I35" s="20">
        <f t="shared" si="0"/>
        <v>78.435439268240799</v>
      </c>
      <c r="J35" s="26"/>
    </row>
    <row r="36" spans="1:14" s="22" customFormat="1" ht="15.6" customHeight="1" x14ac:dyDescent="0.3">
      <c r="A36" s="54"/>
      <c r="B36" s="48"/>
      <c r="C36" s="18" t="s">
        <v>17</v>
      </c>
      <c r="D36" s="19" t="s">
        <v>12</v>
      </c>
      <c r="E36" s="19" t="s">
        <v>12</v>
      </c>
      <c r="F36" s="19" t="s">
        <v>12</v>
      </c>
      <c r="G36" s="20">
        <f>G40+G41+G54</f>
        <v>4405.8999999999996</v>
      </c>
      <c r="H36" s="20">
        <f>H40+H41+H54</f>
        <v>3410.7</v>
      </c>
      <c r="I36" s="20">
        <f t="shared" si="0"/>
        <v>77.412106493565446</v>
      </c>
      <c r="J36" s="25"/>
    </row>
    <row r="37" spans="1:14" ht="15" customHeight="1" x14ac:dyDescent="0.3">
      <c r="A37" s="35">
        <v>8</v>
      </c>
      <c r="B37" s="44" t="s">
        <v>32</v>
      </c>
      <c r="C37" s="49" t="s">
        <v>13</v>
      </c>
      <c r="D37" s="8" t="s">
        <v>19</v>
      </c>
      <c r="E37" s="8" t="s">
        <v>25</v>
      </c>
      <c r="F37" s="8" t="s">
        <v>33</v>
      </c>
      <c r="G37" s="14">
        <v>35670.199999999997</v>
      </c>
      <c r="H37" s="20">
        <v>25731.599999999999</v>
      </c>
      <c r="I37" s="14">
        <f t="shared" si="0"/>
        <v>72.13752656278912</v>
      </c>
      <c r="J37" s="10"/>
      <c r="M37" s="30"/>
      <c r="N37" s="30"/>
    </row>
    <row r="38" spans="1:14" ht="75.599999999999994" x14ac:dyDescent="0.3">
      <c r="A38" s="37"/>
      <c r="B38" s="45"/>
      <c r="C38" s="50"/>
      <c r="D38" s="8" t="s">
        <v>19</v>
      </c>
      <c r="E38" s="8" t="s">
        <v>25</v>
      </c>
      <c r="F38" s="8" t="s">
        <v>34</v>
      </c>
      <c r="G38" s="14">
        <v>7905.2</v>
      </c>
      <c r="H38" s="20">
        <v>4965.3</v>
      </c>
      <c r="I38" s="14">
        <f t="shared" si="0"/>
        <v>62.810555077670394</v>
      </c>
      <c r="J38" s="16" t="s">
        <v>79</v>
      </c>
    </row>
    <row r="39" spans="1:14" ht="28.8" customHeight="1" x14ac:dyDescent="0.3">
      <c r="A39" s="6">
        <v>9</v>
      </c>
      <c r="B39" s="9" t="s">
        <v>35</v>
      </c>
      <c r="C39" s="27" t="s">
        <v>16</v>
      </c>
      <c r="D39" s="8" t="s">
        <v>19</v>
      </c>
      <c r="E39" s="8" t="s">
        <v>20</v>
      </c>
      <c r="F39" s="8" t="s">
        <v>36</v>
      </c>
      <c r="G39" s="15">
        <v>1829</v>
      </c>
      <c r="H39" s="34">
        <v>1423.5</v>
      </c>
      <c r="I39" s="14">
        <f t="shared" si="0"/>
        <v>77.829414980863859</v>
      </c>
      <c r="J39" s="11"/>
    </row>
    <row r="40" spans="1:14" x14ac:dyDescent="0.3">
      <c r="A40" s="35">
        <v>10</v>
      </c>
      <c r="B40" s="51" t="s">
        <v>37</v>
      </c>
      <c r="C40" s="49" t="s">
        <v>17</v>
      </c>
      <c r="D40" s="8" t="s">
        <v>19</v>
      </c>
      <c r="E40" s="8" t="s">
        <v>38</v>
      </c>
      <c r="F40" s="8" t="s">
        <v>39</v>
      </c>
      <c r="G40" s="15">
        <v>2900</v>
      </c>
      <c r="H40" s="34">
        <v>2409.6999999999998</v>
      </c>
      <c r="I40" s="14">
        <f t="shared" si="0"/>
        <v>83.093103448275855</v>
      </c>
      <c r="J40" s="11"/>
    </row>
    <row r="41" spans="1:14" x14ac:dyDescent="0.3">
      <c r="A41" s="37"/>
      <c r="B41" s="51"/>
      <c r="C41" s="50"/>
      <c r="D41" s="8" t="s">
        <v>19</v>
      </c>
      <c r="E41" s="8" t="s">
        <v>38</v>
      </c>
      <c r="F41" s="8" t="s">
        <v>40</v>
      </c>
      <c r="G41" s="15">
        <v>1437.5</v>
      </c>
      <c r="H41" s="34">
        <v>932.6</v>
      </c>
      <c r="I41" s="14">
        <f t="shared" si="0"/>
        <v>64.876521739130439</v>
      </c>
      <c r="J41" s="11"/>
    </row>
    <row r="42" spans="1:14" ht="37.799999999999997" x14ac:dyDescent="0.3">
      <c r="A42" s="6">
        <v>11</v>
      </c>
      <c r="B42" s="9" t="s">
        <v>41</v>
      </c>
      <c r="C42" s="27" t="s">
        <v>13</v>
      </c>
      <c r="D42" s="8" t="s">
        <v>19</v>
      </c>
      <c r="E42" s="8" t="s">
        <v>20</v>
      </c>
      <c r="F42" s="8" t="s">
        <v>42</v>
      </c>
      <c r="G42" s="15">
        <v>1130.7</v>
      </c>
      <c r="H42" s="34">
        <v>576.5</v>
      </c>
      <c r="I42" s="14">
        <f t="shared" si="0"/>
        <v>50.98611479614398</v>
      </c>
      <c r="J42" s="31" t="s">
        <v>72</v>
      </c>
    </row>
    <row r="43" spans="1:14" ht="50.4" x14ac:dyDescent="0.3">
      <c r="A43" s="6">
        <v>12</v>
      </c>
      <c r="B43" s="9" t="s">
        <v>43</v>
      </c>
      <c r="C43" s="27" t="s">
        <v>13</v>
      </c>
      <c r="D43" s="8" t="s">
        <v>19</v>
      </c>
      <c r="E43" s="8" t="s">
        <v>20</v>
      </c>
      <c r="F43" s="8" t="s">
        <v>44</v>
      </c>
      <c r="G43" s="15">
        <v>1097.0999999999999</v>
      </c>
      <c r="H43" s="34">
        <v>613.70000000000005</v>
      </c>
      <c r="I43" s="14">
        <f t="shared" si="0"/>
        <v>55.938383009752997</v>
      </c>
      <c r="J43" s="31" t="s">
        <v>72</v>
      </c>
    </row>
    <row r="44" spans="1:14" ht="63" x14ac:dyDescent="0.3">
      <c r="A44" s="6">
        <v>13</v>
      </c>
      <c r="B44" s="9" t="s">
        <v>45</v>
      </c>
      <c r="C44" s="27" t="s">
        <v>13</v>
      </c>
      <c r="D44" s="8" t="s">
        <v>19</v>
      </c>
      <c r="E44" s="8" t="s">
        <v>20</v>
      </c>
      <c r="F44" s="8" t="s">
        <v>46</v>
      </c>
      <c r="G44" s="15">
        <v>824.5</v>
      </c>
      <c r="H44" s="34">
        <v>516</v>
      </c>
      <c r="I44" s="14">
        <f t="shared" si="0"/>
        <v>62.58338386901152</v>
      </c>
      <c r="J44" s="11" t="s">
        <v>78</v>
      </c>
    </row>
    <row r="45" spans="1:14" ht="63" x14ac:dyDescent="0.3">
      <c r="A45" s="6">
        <v>14</v>
      </c>
      <c r="B45" s="9" t="s">
        <v>69</v>
      </c>
      <c r="C45" s="27" t="s">
        <v>13</v>
      </c>
      <c r="D45" s="8" t="s">
        <v>19</v>
      </c>
      <c r="E45" s="8" t="s">
        <v>47</v>
      </c>
      <c r="F45" s="8" t="s">
        <v>48</v>
      </c>
      <c r="G45" s="15">
        <v>464.2</v>
      </c>
      <c r="H45" s="34">
        <v>321.3</v>
      </c>
      <c r="I45" s="14">
        <f t="shared" si="0"/>
        <v>69.21585523481258</v>
      </c>
      <c r="J45" s="11" t="s">
        <v>78</v>
      </c>
    </row>
    <row r="46" spans="1:14" ht="25.2" x14ac:dyDescent="0.3">
      <c r="A46" s="6">
        <v>15</v>
      </c>
      <c r="B46" s="9" t="s">
        <v>49</v>
      </c>
      <c r="C46" s="27" t="s">
        <v>13</v>
      </c>
      <c r="D46" s="8" t="s">
        <v>19</v>
      </c>
      <c r="E46" s="8" t="s">
        <v>50</v>
      </c>
      <c r="F46" s="8" t="s">
        <v>51</v>
      </c>
      <c r="G46" s="15">
        <v>4000</v>
      </c>
      <c r="H46" s="34">
        <v>3082.9</v>
      </c>
      <c r="I46" s="14">
        <f t="shared" si="0"/>
        <v>77.072500000000005</v>
      </c>
      <c r="J46" s="11"/>
    </row>
    <row r="47" spans="1:14" ht="52.2" customHeight="1" x14ac:dyDescent="0.3">
      <c r="A47" s="6">
        <v>16</v>
      </c>
      <c r="B47" s="9" t="s">
        <v>52</v>
      </c>
      <c r="C47" s="27" t="s">
        <v>13</v>
      </c>
      <c r="D47" s="8" t="s">
        <v>19</v>
      </c>
      <c r="E47" s="8" t="s">
        <v>53</v>
      </c>
      <c r="F47" s="8" t="s">
        <v>54</v>
      </c>
      <c r="G47" s="15">
        <v>230</v>
      </c>
      <c r="H47" s="34">
        <v>153.19999999999999</v>
      </c>
      <c r="I47" s="32">
        <f t="shared" si="0"/>
        <v>66.608695652173907</v>
      </c>
      <c r="J47" s="11" t="s">
        <v>77</v>
      </c>
    </row>
    <row r="48" spans="1:14" ht="37.200000000000003" customHeight="1" x14ac:dyDescent="0.3">
      <c r="A48" s="35">
        <v>17</v>
      </c>
      <c r="B48" s="38" t="s">
        <v>55</v>
      </c>
      <c r="C48" s="27" t="s">
        <v>13</v>
      </c>
      <c r="D48" s="8" t="s">
        <v>19</v>
      </c>
      <c r="E48" s="8" t="s">
        <v>53</v>
      </c>
      <c r="F48" s="8" t="s">
        <v>56</v>
      </c>
      <c r="G48" s="15">
        <v>1288.4000000000001</v>
      </c>
      <c r="H48" s="34">
        <v>1124.4000000000001</v>
      </c>
      <c r="I48" s="14">
        <f t="shared" si="0"/>
        <v>87.271033840422234</v>
      </c>
      <c r="J48" s="11"/>
    </row>
    <row r="49" spans="1:10" ht="37.200000000000003" customHeight="1" x14ac:dyDescent="0.3">
      <c r="A49" s="37"/>
      <c r="B49" s="40"/>
      <c r="C49" s="29" t="s">
        <v>13</v>
      </c>
      <c r="D49" s="8" t="s">
        <v>19</v>
      </c>
      <c r="E49" s="8" t="s">
        <v>53</v>
      </c>
      <c r="F49" s="8" t="s">
        <v>68</v>
      </c>
      <c r="G49" s="15">
        <v>398.5</v>
      </c>
      <c r="H49" s="34">
        <v>298</v>
      </c>
      <c r="I49" s="14">
        <f t="shared" si="0"/>
        <v>74.780426599749063</v>
      </c>
      <c r="J49" s="11"/>
    </row>
    <row r="50" spans="1:10" ht="42.6" customHeight="1" x14ac:dyDescent="0.3">
      <c r="A50" s="6">
        <v>18</v>
      </c>
      <c r="B50" s="9" t="s">
        <v>57</v>
      </c>
      <c r="C50" s="27" t="s">
        <v>13</v>
      </c>
      <c r="D50" s="8" t="s">
        <v>19</v>
      </c>
      <c r="E50" s="8" t="s">
        <v>53</v>
      </c>
      <c r="F50" s="8" t="s">
        <v>58</v>
      </c>
      <c r="G50" s="15"/>
      <c r="H50" s="34"/>
      <c r="I50" s="14"/>
      <c r="J50" s="11"/>
    </row>
    <row r="51" spans="1:10" ht="15.6" customHeight="1" x14ac:dyDescent="0.3">
      <c r="A51" s="35">
        <v>19</v>
      </c>
      <c r="B51" s="38" t="s">
        <v>59</v>
      </c>
      <c r="C51" s="27" t="s">
        <v>13</v>
      </c>
      <c r="D51" s="8" t="s">
        <v>19</v>
      </c>
      <c r="E51" s="8" t="s">
        <v>25</v>
      </c>
      <c r="F51" s="8" t="s">
        <v>60</v>
      </c>
      <c r="G51" s="15">
        <v>625</v>
      </c>
      <c r="H51" s="34">
        <v>625</v>
      </c>
      <c r="I51" s="14">
        <f t="shared" si="0"/>
        <v>100</v>
      </c>
      <c r="J51" s="11"/>
    </row>
    <row r="52" spans="1:10" ht="15.6" customHeight="1" x14ac:dyDescent="0.3">
      <c r="A52" s="36"/>
      <c r="B52" s="39"/>
      <c r="C52" s="27" t="s">
        <v>13</v>
      </c>
      <c r="D52" s="8" t="s">
        <v>19</v>
      </c>
      <c r="E52" s="8" t="s">
        <v>25</v>
      </c>
      <c r="F52" s="8" t="s">
        <v>61</v>
      </c>
      <c r="G52" s="15">
        <v>474.5</v>
      </c>
      <c r="H52" s="34">
        <v>474.5</v>
      </c>
      <c r="I52" s="14">
        <f t="shared" si="0"/>
        <v>100</v>
      </c>
      <c r="J52" s="11"/>
    </row>
    <row r="53" spans="1:10" x14ac:dyDescent="0.3">
      <c r="A53" s="36"/>
      <c r="B53" s="39"/>
      <c r="C53" s="27" t="s">
        <v>16</v>
      </c>
      <c r="D53" s="8" t="s">
        <v>19</v>
      </c>
      <c r="E53" s="8" t="s">
        <v>20</v>
      </c>
      <c r="F53" s="8" t="s">
        <v>61</v>
      </c>
      <c r="G53" s="15">
        <v>51.4</v>
      </c>
      <c r="H53" s="34">
        <v>51.4</v>
      </c>
      <c r="I53" s="14">
        <f t="shared" si="0"/>
        <v>100</v>
      </c>
      <c r="J53" s="11"/>
    </row>
    <row r="54" spans="1:10" ht="17.399999999999999" customHeight="1" x14ac:dyDescent="0.3">
      <c r="A54" s="37"/>
      <c r="B54" s="40"/>
      <c r="C54" s="27" t="s">
        <v>17</v>
      </c>
      <c r="D54" s="8" t="s">
        <v>19</v>
      </c>
      <c r="E54" s="8" t="s">
        <v>38</v>
      </c>
      <c r="F54" s="8" t="s">
        <v>61</v>
      </c>
      <c r="G54" s="15">
        <v>68.400000000000006</v>
      </c>
      <c r="H54" s="34">
        <v>68.400000000000006</v>
      </c>
      <c r="I54" s="14">
        <f t="shared" si="0"/>
        <v>100</v>
      </c>
      <c r="J54" s="11"/>
    </row>
    <row r="55" spans="1:10" x14ac:dyDescent="0.3">
      <c r="B55" s="33" t="s">
        <v>75</v>
      </c>
    </row>
    <row r="56" spans="1:10" ht="31.8" customHeight="1" x14ac:dyDescent="0.3">
      <c r="B56" s="4" t="s">
        <v>62</v>
      </c>
    </row>
    <row r="57" spans="1:10" x14ac:dyDescent="0.3">
      <c r="B57" s="4"/>
    </row>
  </sheetData>
  <autoFilter ref="E1:E57"/>
  <mergeCells count="33">
    <mergeCell ref="A7:A12"/>
    <mergeCell ref="A13:A18"/>
    <mergeCell ref="A19:A24"/>
    <mergeCell ref="A25:A29"/>
    <mergeCell ref="A31:A32"/>
    <mergeCell ref="A1:J2"/>
    <mergeCell ref="A3:J3"/>
    <mergeCell ref="A5:A6"/>
    <mergeCell ref="B5:B6"/>
    <mergeCell ref="C5:C6"/>
    <mergeCell ref="D5:F5"/>
    <mergeCell ref="G5:I5"/>
    <mergeCell ref="J5:J6"/>
    <mergeCell ref="B7:B12"/>
    <mergeCell ref="B13:B18"/>
    <mergeCell ref="B19:B24"/>
    <mergeCell ref="J19:J24"/>
    <mergeCell ref="B25:B29"/>
    <mergeCell ref="J25:J29"/>
    <mergeCell ref="A51:A54"/>
    <mergeCell ref="B51:B54"/>
    <mergeCell ref="A48:A49"/>
    <mergeCell ref="B48:B49"/>
    <mergeCell ref="J30:J32"/>
    <mergeCell ref="B31:B32"/>
    <mergeCell ref="B33:B36"/>
    <mergeCell ref="B37:B38"/>
    <mergeCell ref="C37:C38"/>
    <mergeCell ref="B40:B41"/>
    <mergeCell ref="C40:C41"/>
    <mergeCell ref="A33:A36"/>
    <mergeCell ref="A37:A38"/>
    <mergeCell ref="A40:A41"/>
  </mergeCells>
  <pageMargins left="0.70866141732283472" right="0.70866141732283472" top="0.7480314960629921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2018-10-08T12:35:25Z</cp:lastPrinted>
  <dcterms:created xsi:type="dcterms:W3CDTF">2017-05-02T07:15:50Z</dcterms:created>
  <dcterms:modified xsi:type="dcterms:W3CDTF">2018-10-11T05:17:15Z</dcterms:modified>
</cp:coreProperties>
</file>