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2"/>
  </bookViews>
  <sheets>
    <sheet name="1 квартал" sheetId="2" r:id="rId1"/>
    <sheet name="1 полугодие" sheetId="3" r:id="rId2"/>
    <sheet name="9 месяцев" sheetId="4" r:id="rId3"/>
    <sheet name="год" sheetId="1" r:id="rId4"/>
  </sheets>
  <calcPr calcId="145621"/>
</workbook>
</file>

<file path=xl/calcChain.xml><?xml version="1.0" encoding="utf-8"?>
<calcChain xmlns="http://schemas.openxmlformats.org/spreadsheetml/2006/main">
  <c r="I59" i="4" l="1"/>
  <c r="I58" i="4"/>
  <c r="I57" i="4"/>
  <c r="I53" i="4"/>
  <c r="I51" i="4"/>
  <c r="I50" i="4"/>
  <c r="I49" i="4"/>
  <c r="I48" i="4"/>
  <c r="I47" i="4"/>
  <c r="I46" i="4"/>
  <c r="I45" i="4"/>
  <c r="I44" i="4"/>
  <c r="I43" i="4"/>
  <c r="I42" i="4"/>
  <c r="I41" i="4"/>
  <c r="I40" i="4"/>
  <c r="H39" i="4"/>
  <c r="G39" i="4"/>
  <c r="H38" i="4"/>
  <c r="I38" i="4" s="1"/>
  <c r="G38" i="4"/>
  <c r="H37" i="4"/>
  <c r="G37" i="4"/>
  <c r="I35" i="4"/>
  <c r="H34" i="4"/>
  <c r="G34" i="4"/>
  <c r="H33" i="4"/>
  <c r="G33" i="4"/>
  <c r="I32" i="4"/>
  <c r="I31" i="4"/>
  <c r="I30" i="4"/>
  <c r="I29" i="4"/>
  <c r="I28" i="4"/>
  <c r="I27" i="4"/>
  <c r="I26" i="4"/>
  <c r="I25" i="4"/>
  <c r="I24" i="4"/>
  <c r="I23" i="4"/>
  <c r="I22" i="4"/>
  <c r="I21" i="4"/>
  <c r="H20" i="4"/>
  <c r="G20" i="4"/>
  <c r="I20" i="4" s="1"/>
  <c r="H19" i="4"/>
  <c r="H12" i="4" s="1"/>
  <c r="G19" i="4"/>
  <c r="H18" i="4"/>
  <c r="I18" i="4" s="1"/>
  <c r="G18" i="4"/>
  <c r="G11" i="4" s="1"/>
  <c r="H17" i="4"/>
  <c r="G17" i="4"/>
  <c r="H16" i="4"/>
  <c r="G16" i="4"/>
  <c r="I16" i="4" s="1"/>
  <c r="H15" i="4"/>
  <c r="G15" i="4"/>
  <c r="H13" i="4"/>
  <c r="H11" i="4"/>
  <c r="I11" i="4" s="1"/>
  <c r="H10" i="4"/>
  <c r="I51" i="3"/>
  <c r="I50" i="3"/>
  <c r="I49" i="3"/>
  <c r="I48" i="3"/>
  <c r="I47" i="3"/>
  <c r="I46" i="3"/>
  <c r="I45" i="3"/>
  <c r="I44" i="3"/>
  <c r="I43" i="3"/>
  <c r="I42" i="3"/>
  <c r="I41" i="3"/>
  <c r="I40" i="3"/>
  <c r="H39" i="3"/>
  <c r="G39" i="3"/>
  <c r="G10" i="3" s="1"/>
  <c r="H38" i="3"/>
  <c r="G38" i="3"/>
  <c r="H37" i="3"/>
  <c r="G37" i="3"/>
  <c r="I35" i="3"/>
  <c r="H34" i="3"/>
  <c r="I34" i="3" s="1"/>
  <c r="G34" i="3"/>
  <c r="H33" i="3"/>
  <c r="G33" i="3"/>
  <c r="I32" i="3"/>
  <c r="I31" i="3"/>
  <c r="I30" i="3"/>
  <c r="I29" i="3"/>
  <c r="I28" i="3"/>
  <c r="I27" i="3"/>
  <c r="I26" i="3"/>
  <c r="I25" i="3"/>
  <c r="I24" i="3"/>
  <c r="I23" i="3"/>
  <c r="I22" i="3"/>
  <c r="I21" i="3"/>
  <c r="H20" i="3"/>
  <c r="H13" i="3" s="1"/>
  <c r="I13" i="3" s="1"/>
  <c r="G20" i="3"/>
  <c r="G13" i="3" s="1"/>
  <c r="H19" i="3"/>
  <c r="H12" i="3" s="1"/>
  <c r="G19" i="3"/>
  <c r="I18" i="3"/>
  <c r="H18" i="3"/>
  <c r="G18" i="3"/>
  <c r="G11" i="3" s="1"/>
  <c r="H17" i="3"/>
  <c r="I17" i="3" s="1"/>
  <c r="G17" i="3"/>
  <c r="H16" i="3"/>
  <c r="G16" i="3"/>
  <c r="H15" i="3"/>
  <c r="G15" i="3"/>
  <c r="G12" i="3"/>
  <c r="H11" i="3"/>
  <c r="I11" i="3" s="1"/>
  <c r="G14" i="4" l="1"/>
  <c r="I17" i="4"/>
  <c r="G10" i="4"/>
  <c r="I10" i="4" s="1"/>
  <c r="G12" i="4"/>
  <c r="I12" i="4"/>
  <c r="G13" i="4"/>
  <c r="I13" i="4" s="1"/>
  <c r="H14" i="4"/>
  <c r="I14" i="4" s="1"/>
  <c r="I33" i="4"/>
  <c r="I34" i="4"/>
  <c r="H36" i="4"/>
  <c r="H9" i="4"/>
  <c r="G36" i="4"/>
  <c r="G8" i="4"/>
  <c r="G9" i="4"/>
  <c r="I9" i="4"/>
  <c r="I36" i="4"/>
  <c r="I39" i="4"/>
  <c r="I15" i="4"/>
  <c r="I19" i="4"/>
  <c r="I37" i="4"/>
  <c r="H8" i="4"/>
  <c r="G14" i="3"/>
  <c r="I12" i="3"/>
  <c r="I33" i="3"/>
  <c r="G8" i="3"/>
  <c r="I38" i="3"/>
  <c r="G36" i="3"/>
  <c r="I39" i="3"/>
  <c r="H9" i="3"/>
  <c r="H8" i="3"/>
  <c r="I37" i="3"/>
  <c r="I16" i="3"/>
  <c r="I20" i="3"/>
  <c r="G9" i="3"/>
  <c r="G7" i="3" s="1"/>
  <c r="H10" i="3"/>
  <c r="I10" i="3" s="1"/>
  <c r="H14" i="3"/>
  <c r="I14" i="3" s="1"/>
  <c r="I15" i="3"/>
  <c r="I19" i="3"/>
  <c r="H36" i="3"/>
  <c r="I36" i="3" s="1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H39" i="2"/>
  <c r="G39" i="2"/>
  <c r="G10" i="2" s="1"/>
  <c r="H38" i="2"/>
  <c r="G38" i="2"/>
  <c r="H37" i="2"/>
  <c r="G37" i="2"/>
  <c r="I35" i="2"/>
  <c r="H34" i="2"/>
  <c r="G34" i="2"/>
  <c r="H33" i="2"/>
  <c r="G33" i="2"/>
  <c r="I32" i="2"/>
  <c r="I31" i="2"/>
  <c r="I30" i="2"/>
  <c r="I29" i="2"/>
  <c r="I28" i="2"/>
  <c r="I27" i="2"/>
  <c r="I26" i="2"/>
  <c r="I25" i="2"/>
  <c r="I24" i="2"/>
  <c r="I23" i="2"/>
  <c r="I22" i="2"/>
  <c r="I21" i="2"/>
  <c r="H20" i="2"/>
  <c r="G20" i="2"/>
  <c r="I20" i="2" s="1"/>
  <c r="H19" i="2"/>
  <c r="H12" i="2" s="1"/>
  <c r="I12" i="2" s="1"/>
  <c r="G19" i="2"/>
  <c r="H18" i="2"/>
  <c r="I18" i="2" s="1"/>
  <c r="G18" i="2"/>
  <c r="G11" i="2" s="1"/>
  <c r="H17" i="2"/>
  <c r="I17" i="2" s="1"/>
  <c r="G17" i="2"/>
  <c r="H16" i="2"/>
  <c r="G16" i="2"/>
  <c r="I16" i="2" s="1"/>
  <c r="H15" i="2"/>
  <c r="G15" i="2"/>
  <c r="H13" i="2"/>
  <c r="G12" i="2"/>
  <c r="H11" i="2"/>
  <c r="I11" i="2" s="1"/>
  <c r="I8" i="4" l="1"/>
  <c r="H7" i="4"/>
  <c r="I7" i="4" s="1"/>
  <c r="H7" i="3"/>
  <c r="I8" i="3"/>
  <c r="I7" i="3"/>
  <c r="I9" i="3"/>
  <c r="G9" i="2"/>
  <c r="G14" i="2"/>
  <c r="H10" i="2"/>
  <c r="I15" i="2"/>
  <c r="G13" i="2"/>
  <c r="I13" i="2"/>
  <c r="I34" i="2"/>
  <c r="I33" i="2"/>
  <c r="I38" i="2"/>
  <c r="G36" i="2"/>
  <c r="I37" i="2"/>
  <c r="G8" i="2"/>
  <c r="H36" i="2"/>
  <c r="H9" i="2"/>
  <c r="I9" i="2" s="1"/>
  <c r="I10" i="2"/>
  <c r="I39" i="2"/>
  <c r="H14" i="2"/>
  <c r="I19" i="2"/>
  <c r="H8" i="2"/>
  <c r="H13" i="1"/>
  <c r="H12" i="1"/>
  <c r="H11" i="1"/>
  <c r="H10" i="1"/>
  <c r="H9" i="1"/>
  <c r="H8" i="1"/>
  <c r="G13" i="1"/>
  <c r="G11" i="1"/>
  <c r="G10" i="1"/>
  <c r="G9" i="1"/>
  <c r="G8" i="1"/>
  <c r="I9" i="1"/>
  <c r="I10" i="1"/>
  <c r="H38" i="1"/>
  <c r="G38" i="1"/>
  <c r="G36" i="1" s="1"/>
  <c r="I55" i="1"/>
  <c r="H39" i="1"/>
  <c r="G39" i="1"/>
  <c r="I56" i="1"/>
  <c r="H37" i="1"/>
  <c r="I37" i="1" s="1"/>
  <c r="G37" i="1"/>
  <c r="I54" i="1"/>
  <c r="H33" i="1"/>
  <c r="G33" i="1"/>
  <c r="I33" i="1" s="1"/>
  <c r="H34" i="1"/>
  <c r="G34" i="1"/>
  <c r="H20" i="1"/>
  <c r="G20" i="1"/>
  <c r="H19" i="1"/>
  <c r="G19" i="1"/>
  <c r="G12" i="1" s="1"/>
  <c r="H18" i="1"/>
  <c r="G18" i="1"/>
  <c r="H17" i="1"/>
  <c r="I17" i="1" s="1"/>
  <c r="G17" i="1"/>
  <c r="I18" i="1"/>
  <c r="H16" i="1"/>
  <c r="I16" i="1" s="1"/>
  <c r="G16" i="1"/>
  <c r="H15" i="1"/>
  <c r="G15" i="1"/>
  <c r="I30" i="1"/>
  <c r="I31" i="1"/>
  <c r="I32" i="1"/>
  <c r="I23" i="1"/>
  <c r="I8" i="1"/>
  <c r="I11" i="1"/>
  <c r="I13" i="1"/>
  <c r="I21" i="1"/>
  <c r="I22" i="1"/>
  <c r="I24" i="1"/>
  <c r="I25" i="1"/>
  <c r="I26" i="1"/>
  <c r="I27" i="1"/>
  <c r="I28" i="1"/>
  <c r="I29" i="1"/>
  <c r="I35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7" i="1"/>
  <c r="I58" i="1"/>
  <c r="I59" i="1"/>
  <c r="G7" i="2" l="1"/>
  <c r="I14" i="2"/>
  <c r="I36" i="2"/>
  <c r="H7" i="2"/>
  <c r="I8" i="2"/>
  <c r="I12" i="1"/>
  <c r="I19" i="1"/>
  <c r="H7" i="1"/>
  <c r="G7" i="1"/>
  <c r="I15" i="1"/>
  <c r="I34" i="1"/>
  <c r="G14" i="1"/>
  <c r="H36" i="1"/>
  <c r="I38" i="1"/>
  <c r="I36" i="1"/>
  <c r="I39" i="1"/>
  <c r="I20" i="1"/>
  <c r="H14" i="1"/>
  <c r="I7" i="2" l="1"/>
  <c r="I7" i="1"/>
  <c r="I14" i="1"/>
</calcChain>
</file>

<file path=xl/sharedStrings.xml><?xml version="1.0" encoding="utf-8"?>
<sst xmlns="http://schemas.openxmlformats.org/spreadsheetml/2006/main" count="976" uniqueCount="79">
  <si>
    <t xml:space="preserve">Отчет о финансовом обеспечении муниципальной программы "Обеспечение реализации муниципальной политики в Грязинском муниципальном районе на 2014-2020 гг."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</si>
  <si>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</si>
  <si>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</si>
  <si>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</si>
  <si>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КБК</t>
  </si>
  <si>
    <t>Причины низкого освоения</t>
  </si>
  <si>
    <t>ГРБС</t>
  </si>
  <si>
    <t>РзПр</t>
  </si>
  <si>
    <t>ЦСР</t>
  </si>
  <si>
    <t>г/ план</t>
  </si>
  <si>
    <t>факт</t>
  </si>
  <si>
    <t>% исп</t>
  </si>
  <si>
    <t>Всего</t>
  </si>
  <si>
    <t>*</t>
  </si>
  <si>
    <t>администрация</t>
  </si>
  <si>
    <t>управление финансов</t>
  </si>
  <si>
    <t>отдел образования</t>
  </si>
  <si>
    <t>архивный отдел</t>
  </si>
  <si>
    <t>отдел ЗАГС</t>
  </si>
  <si>
    <t>Подпрограмма 1 "Профессиональная подготовка, переподготовка и повышение квалификации муниципальных служащих Грязинского муниципального района на 2014-2020 гг."</t>
  </si>
  <si>
    <t>Основное мероприятие 1 Обучение муниципальных служащих на курсах повышения квалификации</t>
  </si>
  <si>
    <t>702</t>
  </si>
  <si>
    <t>0113</t>
  </si>
  <si>
    <t>0410186290</t>
  </si>
  <si>
    <t>04101S8629</t>
  </si>
  <si>
    <t>703</t>
  </si>
  <si>
    <t>0106</t>
  </si>
  <si>
    <t>709</t>
  </si>
  <si>
    <t>0709</t>
  </si>
  <si>
    <t>Основное мероприятие 2 Приобретние информационных услуг с использованием информационно-правовых систем</t>
  </si>
  <si>
    <t>0104</t>
  </si>
  <si>
    <t>0410286260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</si>
  <si>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2014-2020 гг."</t>
  </si>
  <si>
    <t>Основное мероприятие 1 Обеспечение деятельности МАУ "Редакция газеты "Грязинские известия"</t>
  </si>
  <si>
    <t>1202</t>
  </si>
  <si>
    <t>0420109000</t>
  </si>
  <si>
    <t>Подпрограмма 3 "Обеспечение реализации муниципальной политики на 2014-2020 гг."</t>
  </si>
  <si>
    <t>всего</t>
  </si>
  <si>
    <t>Основное мероприятие 2 Расходы на содержание аппарата управления</t>
  </si>
  <si>
    <t>0430200110</t>
  </si>
  <si>
    <t>0430200120</t>
  </si>
  <si>
    <t>Основное мероприятие 3 Расходы на реализацию полномочий в сфере архивного дела</t>
  </si>
  <si>
    <t>0430385060</t>
  </si>
  <si>
    <t>Основное мероприятие 4 Расходы на реализацию государсвенных полномочий по регистрации актов гражданского состояния</t>
  </si>
  <si>
    <t>0304</t>
  </si>
  <si>
    <t>0430459300</t>
  </si>
  <si>
    <t>0430485020</t>
  </si>
  <si>
    <t>Основное мероприятие 5 Расходы на реализацию государственных полномочий по образованию и организации деятельности административных комиссий</t>
  </si>
  <si>
    <t>0430585070</t>
  </si>
  <si>
    <t>Основное мероприятие 6 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</si>
  <si>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0430685080</t>
  </si>
  <si>
    <t>Основное мероприятие 7 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</si>
  <si>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0430785270</t>
  </si>
  <si>
    <t>Основное мероприятие 8 Расходы на реализацию государственных полномочий по охране труда</t>
  </si>
  <si>
    <t>0401</t>
  </si>
  <si>
    <t>0430885340</t>
  </si>
  <si>
    <t>Основное мероприятие 9 Расходы на пенсионное обеспечение муниципальных служащих</t>
  </si>
  <si>
    <t>1001</t>
  </si>
  <si>
    <t>0430901000</t>
  </si>
  <si>
    <t>Основное мероприятие 10 Расходы на реализацию государственных полномочий по оплате жилья и коммунальных услуг работникам культуры</t>
  </si>
  <si>
    <t>1003</t>
  </si>
  <si>
    <t>0431085250</t>
  </si>
  <si>
    <t>Основное мероприятие 11 Расходы на реализацию государственных полномочий по обеспечению жильем ветеранов Великой Отечественной войны</t>
  </si>
  <si>
    <t>0431151340</t>
  </si>
  <si>
    <t>Основное мероприятие 12 Расходы на реализацию государственных полномочий по обеспечению жильем инвалидов</t>
  </si>
  <si>
    <t>0431251350</t>
  </si>
  <si>
    <t>Основное мероприятие 13 Достижение наилучших значений показателей качества и платежеспособности муниципального района</t>
  </si>
  <si>
    <t>0431380050</t>
  </si>
  <si>
    <t>0431380080</t>
  </si>
  <si>
    <t>Начальник отдела _____________ Помазуева Н. А.</t>
  </si>
  <si>
    <t>за 2017 год</t>
  </si>
  <si>
    <t>контрольно-счетная комиссия</t>
  </si>
  <si>
    <t>704</t>
  </si>
  <si>
    <t>04102S8626</t>
  </si>
  <si>
    <t>0431380060</t>
  </si>
  <si>
    <t>Расходы 2017 г.</t>
  </si>
  <si>
    <t>за 9 месяцев 2017 года</t>
  </si>
  <si>
    <t>за 1 полугодие 2017 года</t>
  </si>
  <si>
    <t>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</si>
</sst>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distributed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distributed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4" fillId="0" borderId="0" xfId="0" applyFo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 wrapText="1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distributed" wrapText="1"/>
    </xf>
    <xf numFmtId="0" fontId="0" fillId="0" borderId="0" xfId="0" applyFill="1"/>
    <xf numFmtId="0" fontId="2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justify"/>
    </xf>
    <xf numFmtId="0" fontId="2" fillId="0" borderId="2" xfId="0" applyFont="1" applyFill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2" fillId="0" borderId="1" xfId="0" applyFont="1" applyBorder="1" applyAlignment="1">
      <alignment horizontal="justify" vertical="distributed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distributed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justify" vertical="distributed"/>
    </xf>
    <xf numFmtId="0" fontId="2" fillId="0" borderId="4" xfId="0" applyFont="1" applyBorder="1" applyAlignment="1">
      <alignment horizontal="justify" vertical="distributed"/>
    </xf>
    <xf numFmtId="0" fontId="2" fillId="0" borderId="1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2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distributed"/>
    </xf>
    <xf numFmtId="0" fontId="1" fillId="0" borderId="2" xfId="0" applyFont="1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justify" vertical="distributed" wrapText="1"/>
    </xf>
    <xf numFmtId="0" fontId="3" fillId="0" borderId="3" xfId="0" applyFont="1" applyBorder="1" applyAlignment="1">
      <alignment horizontal="justify" vertical="distributed" wrapText="1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3" sqref="A3:J3"/>
    </sheetView>
  </sheetViews>
  <sheetFormatPr defaultRowHeight="14.4" x14ac:dyDescent="0.3"/>
  <cols>
    <col min="1" max="1" width="5.5546875" style="1" customWidth="1"/>
    <col min="2" max="2" width="51.109375" style="1" customWidth="1"/>
    <col min="3" max="3" width="18.88671875" style="1" customWidth="1"/>
    <col min="4" max="4" width="6.109375" style="1" customWidth="1"/>
    <col min="5" max="5" width="7.21875" style="1" customWidth="1"/>
    <col min="6" max="6" width="10.88671875" style="1" customWidth="1"/>
    <col min="7" max="8" width="8.88671875" style="20"/>
    <col min="9" max="9" width="7.33203125" style="1" customWidth="1"/>
    <col min="10" max="10" width="17.33203125" style="1" customWidth="1"/>
    <col min="11" max="16384" width="8.88671875" style="1"/>
  </cols>
  <sheetData>
    <row r="1" spans="1:10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63" t="s">
        <v>78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3">
      <c r="A4" s="2"/>
    </row>
    <row r="5" spans="1:10" x14ac:dyDescent="0.3">
      <c r="A5" s="67" t="s">
        <v>1</v>
      </c>
      <c r="B5" s="67" t="s">
        <v>2</v>
      </c>
      <c r="C5" s="68" t="s">
        <v>3</v>
      </c>
      <c r="D5" s="69" t="s">
        <v>4</v>
      </c>
      <c r="E5" s="69"/>
      <c r="F5" s="69"/>
      <c r="G5" s="64" t="s">
        <v>75</v>
      </c>
      <c r="H5" s="64"/>
      <c r="I5" s="64"/>
      <c r="J5" s="57" t="s">
        <v>5</v>
      </c>
    </row>
    <row r="6" spans="1:10" x14ac:dyDescent="0.3">
      <c r="A6" s="67"/>
      <c r="B6" s="67"/>
      <c r="C6" s="68"/>
      <c r="D6" s="39" t="s">
        <v>6</v>
      </c>
      <c r="E6" s="39" t="s">
        <v>7</v>
      </c>
      <c r="F6" s="39" t="s">
        <v>8</v>
      </c>
      <c r="G6" s="21" t="s">
        <v>9</v>
      </c>
      <c r="H6" s="21" t="s">
        <v>10</v>
      </c>
      <c r="I6" s="3" t="s">
        <v>11</v>
      </c>
      <c r="J6" s="58"/>
    </row>
    <row r="7" spans="1:10" x14ac:dyDescent="0.3">
      <c r="A7" s="9">
        <v>1</v>
      </c>
      <c r="B7" s="65" t="s">
        <v>12</v>
      </c>
      <c r="C7" s="38" t="s">
        <v>13</v>
      </c>
      <c r="D7" s="12" t="s">
        <v>13</v>
      </c>
      <c r="E7" s="12" t="s">
        <v>13</v>
      </c>
      <c r="F7" s="12" t="s">
        <v>13</v>
      </c>
      <c r="G7" s="22">
        <f>G8+G9+G10+G11+G12+G13</f>
        <v>56457.899999999994</v>
      </c>
      <c r="H7" s="22">
        <f>H8+H9+H10+H11+H12+H13</f>
        <v>13343.900000000001</v>
      </c>
      <c r="I7" s="13">
        <f t="shared" ref="I7:I52" si="0">H7*100/G7</f>
        <v>23.635133435710511</v>
      </c>
      <c r="J7" s="7"/>
    </row>
    <row r="8" spans="1:10" ht="15" customHeight="1" x14ac:dyDescent="0.3">
      <c r="A8" s="9">
        <v>2</v>
      </c>
      <c r="B8" s="66"/>
      <c r="C8" s="38" t="s">
        <v>14</v>
      </c>
      <c r="D8" s="12" t="s">
        <v>13</v>
      </c>
      <c r="E8" s="12" t="s">
        <v>13</v>
      </c>
      <c r="F8" s="12" t="s">
        <v>13</v>
      </c>
      <c r="G8" s="22">
        <f>G15+G33+G37</f>
        <v>51672.899999999994</v>
      </c>
      <c r="H8" s="22">
        <f>H15+H33+H37</f>
        <v>12055.100000000002</v>
      </c>
      <c r="I8" s="13">
        <f t="shared" si="0"/>
        <v>23.32963700508391</v>
      </c>
      <c r="J8" s="11"/>
    </row>
    <row r="9" spans="1:10" ht="15" customHeight="1" x14ac:dyDescent="0.3">
      <c r="A9" s="9"/>
      <c r="B9" s="66"/>
      <c r="C9" s="38" t="s">
        <v>17</v>
      </c>
      <c r="D9" s="12" t="s">
        <v>13</v>
      </c>
      <c r="E9" s="12" t="s">
        <v>13</v>
      </c>
      <c r="F9" s="12" t="s">
        <v>13</v>
      </c>
      <c r="G9" s="22">
        <f>G16+G38</f>
        <v>1663</v>
      </c>
      <c r="H9" s="22">
        <f>H16+H38</f>
        <v>559.6</v>
      </c>
      <c r="I9" s="13">
        <f t="shared" si="0"/>
        <v>33.650030066145519</v>
      </c>
      <c r="J9" s="11"/>
    </row>
    <row r="10" spans="1:10" ht="15" customHeight="1" x14ac:dyDescent="0.3">
      <c r="A10" s="9"/>
      <c r="B10" s="66"/>
      <c r="C10" s="38" t="s">
        <v>18</v>
      </c>
      <c r="D10" s="12" t="s">
        <v>13</v>
      </c>
      <c r="E10" s="12" t="s">
        <v>13</v>
      </c>
      <c r="F10" s="12" t="s">
        <v>13</v>
      </c>
      <c r="G10" s="22">
        <f>G17+G39</f>
        <v>2841.2</v>
      </c>
      <c r="H10" s="22">
        <f>H17+H39</f>
        <v>694.4</v>
      </c>
      <c r="I10" s="13">
        <f t="shared" si="0"/>
        <v>24.440377305363931</v>
      </c>
      <c r="J10" s="11"/>
    </row>
    <row r="11" spans="1:10" ht="26.4" customHeight="1" x14ac:dyDescent="0.3">
      <c r="A11" s="9">
        <v>3</v>
      </c>
      <c r="B11" s="66"/>
      <c r="C11" s="38" t="s">
        <v>71</v>
      </c>
      <c r="D11" s="12" t="s">
        <v>13</v>
      </c>
      <c r="E11" s="12" t="s">
        <v>13</v>
      </c>
      <c r="F11" s="12" t="s">
        <v>13</v>
      </c>
      <c r="G11" s="22">
        <f t="shared" ref="G11:H13" si="1">G18</f>
        <v>6</v>
      </c>
      <c r="H11" s="22">
        <f t="shared" si="1"/>
        <v>0</v>
      </c>
      <c r="I11" s="13">
        <f t="shared" si="0"/>
        <v>0</v>
      </c>
      <c r="J11" s="11"/>
    </row>
    <row r="12" spans="1:10" ht="27.6" x14ac:dyDescent="0.3">
      <c r="A12" s="9">
        <v>4</v>
      </c>
      <c r="B12" s="66"/>
      <c r="C12" s="38" t="s">
        <v>15</v>
      </c>
      <c r="D12" s="12" t="s">
        <v>13</v>
      </c>
      <c r="E12" s="12" t="s">
        <v>13</v>
      </c>
      <c r="F12" s="12" t="s">
        <v>13</v>
      </c>
      <c r="G12" s="22">
        <f>G19</f>
        <v>172.8</v>
      </c>
      <c r="H12" s="22">
        <f t="shared" si="1"/>
        <v>34.799999999999997</v>
      </c>
      <c r="I12" s="13">
        <f t="shared" si="0"/>
        <v>20.138888888888886</v>
      </c>
      <c r="J12" s="11"/>
    </row>
    <row r="13" spans="1:10" ht="15.6" customHeight="1" x14ac:dyDescent="0.3">
      <c r="A13" s="9">
        <v>5</v>
      </c>
      <c r="B13" s="66"/>
      <c r="C13" s="38" t="s">
        <v>16</v>
      </c>
      <c r="D13" s="12" t="s">
        <v>13</v>
      </c>
      <c r="E13" s="12" t="s">
        <v>13</v>
      </c>
      <c r="F13" s="12" t="s">
        <v>13</v>
      </c>
      <c r="G13" s="22">
        <f t="shared" si="1"/>
        <v>102</v>
      </c>
      <c r="H13" s="22">
        <f t="shared" si="1"/>
        <v>0</v>
      </c>
      <c r="I13" s="13">
        <f t="shared" si="0"/>
        <v>0</v>
      </c>
      <c r="J13" s="11"/>
    </row>
    <row r="14" spans="1:10" s="31" customFormat="1" x14ac:dyDescent="0.3">
      <c r="A14" s="25">
        <v>8</v>
      </c>
      <c r="B14" s="50" t="s">
        <v>19</v>
      </c>
      <c r="C14" s="26" t="s">
        <v>12</v>
      </c>
      <c r="D14" s="27" t="s">
        <v>13</v>
      </c>
      <c r="E14" s="27" t="s">
        <v>13</v>
      </c>
      <c r="F14" s="27" t="s">
        <v>13</v>
      </c>
      <c r="G14" s="28">
        <f>SUM(G15:G20)</f>
        <v>541.90000000000009</v>
      </c>
      <c r="H14" s="28">
        <f>SUM(H15:H20)</f>
        <v>83.4</v>
      </c>
      <c r="I14" s="29">
        <f t="shared" si="0"/>
        <v>15.390293412068646</v>
      </c>
      <c r="J14" s="30"/>
    </row>
    <row r="15" spans="1:10" s="31" customFormat="1" ht="14.4" customHeight="1" x14ac:dyDescent="0.3">
      <c r="A15" s="25">
        <v>9</v>
      </c>
      <c r="B15" s="51"/>
      <c r="C15" s="26" t="s">
        <v>14</v>
      </c>
      <c r="D15" s="27" t="s">
        <v>13</v>
      </c>
      <c r="E15" s="27" t="s">
        <v>13</v>
      </c>
      <c r="F15" s="27" t="s">
        <v>13</v>
      </c>
      <c r="G15" s="28">
        <f>G21+G22+G28+G30</f>
        <v>243.10000000000002</v>
      </c>
      <c r="H15" s="28">
        <f>H21+H22+H28+H30</f>
        <v>48.6</v>
      </c>
      <c r="I15" s="29">
        <f t="shared" si="0"/>
        <v>19.991772932949402</v>
      </c>
      <c r="J15" s="32"/>
    </row>
    <row r="16" spans="1:10" s="31" customFormat="1" ht="14.4" customHeight="1" x14ac:dyDescent="0.3">
      <c r="A16" s="25"/>
      <c r="B16" s="51"/>
      <c r="C16" s="26" t="s">
        <v>17</v>
      </c>
      <c r="D16" s="27" t="s">
        <v>13</v>
      </c>
      <c r="E16" s="27" t="s">
        <v>13</v>
      </c>
      <c r="F16" s="27" t="s">
        <v>13</v>
      </c>
      <c r="G16" s="28">
        <f>G23</f>
        <v>6</v>
      </c>
      <c r="H16" s="28">
        <f>H23</f>
        <v>0</v>
      </c>
      <c r="I16" s="29">
        <f t="shared" si="0"/>
        <v>0</v>
      </c>
      <c r="J16" s="32"/>
    </row>
    <row r="17" spans="1:10" s="31" customFormat="1" ht="14.4" customHeight="1" x14ac:dyDescent="0.3">
      <c r="A17" s="25"/>
      <c r="B17" s="51"/>
      <c r="C17" s="26" t="s">
        <v>18</v>
      </c>
      <c r="D17" s="27" t="s">
        <v>13</v>
      </c>
      <c r="E17" s="27" t="s">
        <v>13</v>
      </c>
      <c r="F17" s="27" t="s">
        <v>13</v>
      </c>
      <c r="G17" s="28">
        <f>G24</f>
        <v>12</v>
      </c>
      <c r="H17" s="28">
        <f>H24</f>
        <v>0</v>
      </c>
      <c r="I17" s="29">
        <f t="shared" si="0"/>
        <v>0</v>
      </c>
      <c r="J17" s="32"/>
    </row>
    <row r="18" spans="1:10" s="31" customFormat="1" ht="29.4" customHeight="1" x14ac:dyDescent="0.3">
      <c r="A18" s="25">
        <v>10</v>
      </c>
      <c r="B18" s="51"/>
      <c r="C18" s="26" t="s">
        <v>71</v>
      </c>
      <c r="D18" s="27" t="s">
        <v>13</v>
      </c>
      <c r="E18" s="27" t="s">
        <v>13</v>
      </c>
      <c r="F18" s="27" t="s">
        <v>13</v>
      </c>
      <c r="G18" s="28">
        <f>G26</f>
        <v>6</v>
      </c>
      <c r="H18" s="28">
        <f>H26</f>
        <v>0</v>
      </c>
      <c r="I18" s="29">
        <f t="shared" si="0"/>
        <v>0</v>
      </c>
      <c r="J18" s="32"/>
    </row>
    <row r="19" spans="1:10" s="31" customFormat="1" ht="27.6" x14ac:dyDescent="0.3">
      <c r="A19" s="25">
        <v>11</v>
      </c>
      <c r="B19" s="51"/>
      <c r="C19" s="26" t="s">
        <v>15</v>
      </c>
      <c r="D19" s="27" t="s">
        <v>13</v>
      </c>
      <c r="E19" s="27" t="s">
        <v>13</v>
      </c>
      <c r="F19" s="27" t="s">
        <v>13</v>
      </c>
      <c r="G19" s="28">
        <f>G25+G29+G32</f>
        <v>172.8</v>
      </c>
      <c r="H19" s="28">
        <f>H25+H29+H32</f>
        <v>34.799999999999997</v>
      </c>
      <c r="I19" s="29">
        <f t="shared" si="0"/>
        <v>20.138888888888886</v>
      </c>
      <c r="J19" s="32"/>
    </row>
    <row r="20" spans="1:10" s="31" customFormat="1" ht="16.8" customHeight="1" x14ac:dyDescent="0.3">
      <c r="A20" s="25"/>
      <c r="B20" s="52"/>
      <c r="C20" s="26" t="s">
        <v>16</v>
      </c>
      <c r="D20" s="27" t="s">
        <v>13</v>
      </c>
      <c r="E20" s="27" t="s">
        <v>13</v>
      </c>
      <c r="F20" s="27" t="s">
        <v>13</v>
      </c>
      <c r="G20" s="28">
        <f>G27+G31</f>
        <v>102</v>
      </c>
      <c r="H20" s="28">
        <f>H27+H31</f>
        <v>0</v>
      </c>
      <c r="I20" s="29">
        <f t="shared" si="0"/>
        <v>0</v>
      </c>
      <c r="J20" s="32"/>
    </row>
    <row r="21" spans="1:10" ht="17.399999999999999" customHeight="1" x14ac:dyDescent="0.3">
      <c r="A21" s="9">
        <v>12</v>
      </c>
      <c r="B21" s="59" t="s">
        <v>20</v>
      </c>
      <c r="C21" s="38" t="s">
        <v>14</v>
      </c>
      <c r="D21" s="12" t="s">
        <v>21</v>
      </c>
      <c r="E21" s="12" t="s">
        <v>22</v>
      </c>
      <c r="F21" s="12" t="s">
        <v>24</v>
      </c>
      <c r="G21" s="22">
        <v>20</v>
      </c>
      <c r="H21" s="22">
        <v>18</v>
      </c>
      <c r="I21" s="13">
        <f t="shared" si="0"/>
        <v>90</v>
      </c>
      <c r="J21" s="59"/>
    </row>
    <row r="22" spans="1:10" ht="15.6" customHeight="1" x14ac:dyDescent="0.3">
      <c r="A22" s="9">
        <v>13</v>
      </c>
      <c r="B22" s="60"/>
      <c r="C22" s="38" t="s">
        <v>14</v>
      </c>
      <c r="D22" s="12" t="s">
        <v>21</v>
      </c>
      <c r="E22" s="12" t="s">
        <v>22</v>
      </c>
      <c r="F22" s="12" t="s">
        <v>23</v>
      </c>
      <c r="G22" s="22">
        <v>67.400000000000006</v>
      </c>
      <c r="H22" s="22"/>
      <c r="I22" s="13">
        <f t="shared" si="0"/>
        <v>0</v>
      </c>
      <c r="J22" s="60"/>
    </row>
    <row r="23" spans="1:10" ht="15.6" customHeight="1" x14ac:dyDescent="0.3">
      <c r="A23" s="9"/>
      <c r="B23" s="60"/>
      <c r="C23" s="38" t="s">
        <v>17</v>
      </c>
      <c r="D23" s="12" t="s">
        <v>21</v>
      </c>
      <c r="E23" s="12" t="s">
        <v>22</v>
      </c>
      <c r="F23" s="12" t="s">
        <v>23</v>
      </c>
      <c r="G23" s="22">
        <v>6</v>
      </c>
      <c r="H23" s="22"/>
      <c r="I23" s="13">
        <f t="shared" si="0"/>
        <v>0</v>
      </c>
      <c r="J23" s="60"/>
    </row>
    <row r="24" spans="1:10" x14ac:dyDescent="0.3">
      <c r="A24" s="9"/>
      <c r="B24" s="60"/>
      <c r="C24" s="38" t="s">
        <v>18</v>
      </c>
      <c r="D24" s="12" t="s">
        <v>21</v>
      </c>
      <c r="E24" s="12" t="s">
        <v>44</v>
      </c>
      <c r="F24" s="12" t="s">
        <v>23</v>
      </c>
      <c r="G24" s="22">
        <v>12</v>
      </c>
      <c r="H24" s="22"/>
      <c r="I24" s="13">
        <f t="shared" si="0"/>
        <v>0</v>
      </c>
      <c r="J24" s="60"/>
    </row>
    <row r="25" spans="1:10" ht="27.6" x14ac:dyDescent="0.3">
      <c r="A25" s="9"/>
      <c r="B25" s="60"/>
      <c r="C25" s="38" t="s">
        <v>15</v>
      </c>
      <c r="D25" s="12" t="s">
        <v>25</v>
      </c>
      <c r="E25" s="12" t="s">
        <v>26</v>
      </c>
      <c r="F25" s="12" t="s">
        <v>23</v>
      </c>
      <c r="G25" s="22">
        <v>12</v>
      </c>
      <c r="H25" s="22">
        <v>6</v>
      </c>
      <c r="I25" s="13">
        <f t="shared" si="0"/>
        <v>50</v>
      </c>
      <c r="J25" s="60"/>
    </row>
    <row r="26" spans="1:10" ht="28.2" customHeight="1" x14ac:dyDescent="0.3">
      <c r="A26" s="9">
        <v>14</v>
      </c>
      <c r="B26" s="60"/>
      <c r="C26" s="38" t="s">
        <v>71</v>
      </c>
      <c r="D26" s="12" t="s">
        <v>72</v>
      </c>
      <c r="E26" s="12" t="s">
        <v>26</v>
      </c>
      <c r="F26" s="12" t="s">
        <v>23</v>
      </c>
      <c r="G26" s="22">
        <v>6</v>
      </c>
      <c r="H26" s="22"/>
      <c r="I26" s="13">
        <f t="shared" si="0"/>
        <v>0</v>
      </c>
      <c r="J26" s="60"/>
    </row>
    <row r="27" spans="1:10" ht="12.6" customHeight="1" x14ac:dyDescent="0.3">
      <c r="A27" s="9">
        <v>15</v>
      </c>
      <c r="B27" s="61"/>
      <c r="C27" s="38" t="s">
        <v>16</v>
      </c>
      <c r="D27" s="12" t="s">
        <v>27</v>
      </c>
      <c r="E27" s="12" t="s">
        <v>28</v>
      </c>
      <c r="F27" s="12" t="s">
        <v>23</v>
      </c>
      <c r="G27" s="22">
        <v>6</v>
      </c>
      <c r="H27" s="22"/>
      <c r="I27" s="13">
        <f t="shared" si="0"/>
        <v>0</v>
      </c>
      <c r="J27" s="60"/>
    </row>
    <row r="28" spans="1:10" ht="15" customHeight="1" x14ac:dyDescent="0.3">
      <c r="A28" s="9">
        <v>16</v>
      </c>
      <c r="B28" s="53" t="s">
        <v>29</v>
      </c>
      <c r="C28" s="38" t="s">
        <v>14</v>
      </c>
      <c r="D28" s="12" t="s">
        <v>21</v>
      </c>
      <c r="E28" s="12" t="s">
        <v>30</v>
      </c>
      <c r="F28" s="12" t="s">
        <v>31</v>
      </c>
      <c r="G28" s="22">
        <v>91.7</v>
      </c>
      <c r="H28" s="22"/>
      <c r="I28" s="13">
        <f t="shared" si="0"/>
        <v>0</v>
      </c>
      <c r="J28" s="46"/>
    </row>
    <row r="29" spans="1:10" ht="27.6" x14ac:dyDescent="0.3">
      <c r="A29" s="9">
        <v>17</v>
      </c>
      <c r="B29" s="54"/>
      <c r="C29" s="38" t="s">
        <v>15</v>
      </c>
      <c r="D29" s="12" t="s">
        <v>25</v>
      </c>
      <c r="E29" s="12" t="s">
        <v>26</v>
      </c>
      <c r="F29" s="12" t="s">
        <v>31</v>
      </c>
      <c r="G29" s="22">
        <v>28.8</v>
      </c>
      <c r="H29" s="22"/>
      <c r="I29" s="13">
        <f t="shared" si="0"/>
        <v>0</v>
      </c>
      <c r="J29" s="46"/>
    </row>
    <row r="30" spans="1:10" x14ac:dyDescent="0.3">
      <c r="A30" s="9"/>
      <c r="B30" s="54"/>
      <c r="C30" s="38" t="s">
        <v>14</v>
      </c>
      <c r="D30" s="12" t="s">
        <v>21</v>
      </c>
      <c r="E30" s="12" t="s">
        <v>30</v>
      </c>
      <c r="F30" s="12" t="s">
        <v>73</v>
      </c>
      <c r="G30" s="22">
        <v>64</v>
      </c>
      <c r="H30" s="22">
        <v>30.6</v>
      </c>
      <c r="I30" s="13">
        <f t="shared" si="0"/>
        <v>47.8125</v>
      </c>
      <c r="J30" s="36"/>
    </row>
    <row r="31" spans="1:10" x14ac:dyDescent="0.3">
      <c r="A31" s="9"/>
      <c r="B31" s="54"/>
      <c r="C31" s="38" t="s">
        <v>16</v>
      </c>
      <c r="D31" s="12" t="s">
        <v>27</v>
      </c>
      <c r="E31" s="12" t="s">
        <v>28</v>
      </c>
      <c r="F31" s="12" t="s">
        <v>73</v>
      </c>
      <c r="G31" s="22">
        <v>96</v>
      </c>
      <c r="H31" s="22">
        <v>0</v>
      </c>
      <c r="I31" s="13">
        <f t="shared" si="0"/>
        <v>0</v>
      </c>
      <c r="J31" s="36"/>
    </row>
    <row r="32" spans="1:10" ht="27.6" x14ac:dyDescent="0.3">
      <c r="A32" s="9"/>
      <c r="B32" s="55"/>
      <c r="C32" s="38" t="s">
        <v>15</v>
      </c>
      <c r="D32" s="12" t="s">
        <v>25</v>
      </c>
      <c r="E32" s="12" t="s">
        <v>26</v>
      </c>
      <c r="F32" s="12" t="s">
        <v>73</v>
      </c>
      <c r="G32" s="22">
        <v>132</v>
      </c>
      <c r="H32" s="22">
        <v>28.8</v>
      </c>
      <c r="I32" s="13">
        <f t="shared" si="0"/>
        <v>21.818181818181817</v>
      </c>
      <c r="J32" s="36"/>
    </row>
    <row r="33" spans="1:10" s="31" customFormat="1" ht="58.2" customHeight="1" x14ac:dyDescent="0.3">
      <c r="A33" s="25"/>
      <c r="B33" s="33" t="s">
        <v>32</v>
      </c>
      <c r="C33" s="26" t="s">
        <v>14</v>
      </c>
      <c r="D33" s="27" t="s">
        <v>13</v>
      </c>
      <c r="E33" s="27" t="s">
        <v>13</v>
      </c>
      <c r="F33" s="27" t="s">
        <v>13</v>
      </c>
      <c r="G33" s="28">
        <f>G35</f>
        <v>2734</v>
      </c>
      <c r="H33" s="28">
        <f>H35</f>
        <v>814.9</v>
      </c>
      <c r="I33" s="29">
        <f t="shared" si="0"/>
        <v>29.806144842721288</v>
      </c>
      <c r="J33" s="47"/>
    </row>
    <row r="34" spans="1:10" ht="20.399999999999999" customHeight="1" x14ac:dyDescent="0.3">
      <c r="A34" s="9">
        <v>18</v>
      </c>
      <c r="B34" s="44" t="s">
        <v>33</v>
      </c>
      <c r="C34" s="38" t="s">
        <v>14</v>
      </c>
      <c r="D34" s="12" t="s">
        <v>13</v>
      </c>
      <c r="E34" s="12" t="s">
        <v>13</v>
      </c>
      <c r="F34" s="12" t="s">
        <v>13</v>
      </c>
      <c r="G34" s="22">
        <f>G35</f>
        <v>2734</v>
      </c>
      <c r="H34" s="22">
        <f>H35</f>
        <v>814.9</v>
      </c>
      <c r="I34" s="13">
        <f t="shared" si="0"/>
        <v>29.806144842721288</v>
      </c>
      <c r="J34" s="48"/>
    </row>
    <row r="35" spans="1:10" x14ac:dyDescent="0.3">
      <c r="A35" s="9">
        <v>19</v>
      </c>
      <c r="B35" s="45"/>
      <c r="C35" s="38" t="s">
        <v>14</v>
      </c>
      <c r="D35" s="12" t="s">
        <v>21</v>
      </c>
      <c r="E35" s="12" t="s">
        <v>34</v>
      </c>
      <c r="F35" s="12" t="s">
        <v>35</v>
      </c>
      <c r="G35" s="22">
        <v>2734</v>
      </c>
      <c r="H35" s="22">
        <v>814.9</v>
      </c>
      <c r="I35" s="13">
        <f t="shared" si="0"/>
        <v>29.806144842721288</v>
      </c>
      <c r="J35" s="49"/>
    </row>
    <row r="36" spans="1:10" s="31" customFormat="1" x14ac:dyDescent="0.3">
      <c r="A36" s="25">
        <v>20</v>
      </c>
      <c r="B36" s="50" t="s">
        <v>36</v>
      </c>
      <c r="C36" s="26" t="s">
        <v>37</v>
      </c>
      <c r="D36" s="27" t="s">
        <v>13</v>
      </c>
      <c r="E36" s="27" t="s">
        <v>13</v>
      </c>
      <c r="F36" s="27" t="s">
        <v>13</v>
      </c>
      <c r="G36" s="28">
        <f>SUM(G37:G39)</f>
        <v>53181.999999999993</v>
      </c>
      <c r="H36" s="28">
        <f>SUM(H37:H39)</f>
        <v>12445.600000000002</v>
      </c>
      <c r="I36" s="29">
        <f t="shared" si="0"/>
        <v>23.401902899477275</v>
      </c>
      <c r="J36" s="34"/>
    </row>
    <row r="37" spans="1:10" s="31" customFormat="1" ht="16.8" customHeight="1" x14ac:dyDescent="0.3">
      <c r="A37" s="25">
        <v>21</v>
      </c>
      <c r="B37" s="51"/>
      <c r="C37" s="26" t="s">
        <v>14</v>
      </c>
      <c r="D37" s="27" t="s">
        <v>13</v>
      </c>
      <c r="E37" s="27" t="s">
        <v>13</v>
      </c>
      <c r="F37" s="27" t="s">
        <v>13</v>
      </c>
      <c r="G37" s="28">
        <f>G40+G41+G45+G46+G47+G48+G49+G50+G51+G52+G53+G54+G57</f>
        <v>48695.799999999996</v>
      </c>
      <c r="H37" s="28">
        <f>H40+H41+H45+H46+H47+H48+H49+H50+H51+H52+H53+H54+H57</f>
        <v>11191.600000000002</v>
      </c>
      <c r="I37" s="29">
        <f t="shared" si="0"/>
        <v>22.982680231149306</v>
      </c>
      <c r="J37" s="35"/>
    </row>
    <row r="38" spans="1:10" s="31" customFormat="1" ht="14.4" customHeight="1" x14ac:dyDescent="0.3">
      <c r="A38" s="25">
        <v>22</v>
      </c>
      <c r="B38" s="51"/>
      <c r="C38" s="26" t="s">
        <v>17</v>
      </c>
      <c r="D38" s="27" t="s">
        <v>13</v>
      </c>
      <c r="E38" s="27" t="s">
        <v>13</v>
      </c>
      <c r="F38" s="27" t="s">
        <v>13</v>
      </c>
      <c r="G38" s="28">
        <f>G42+G58+G55</f>
        <v>1657</v>
      </c>
      <c r="H38" s="28">
        <f>H42+H58+H55</f>
        <v>559.6</v>
      </c>
      <c r="I38" s="29">
        <f t="shared" si="0"/>
        <v>33.77187688593844</v>
      </c>
      <c r="J38" s="35"/>
    </row>
    <row r="39" spans="1:10" s="31" customFormat="1" ht="15.6" customHeight="1" x14ac:dyDescent="0.3">
      <c r="A39" s="25"/>
      <c r="B39" s="52"/>
      <c r="C39" s="26" t="s">
        <v>18</v>
      </c>
      <c r="D39" s="27" t="s">
        <v>13</v>
      </c>
      <c r="E39" s="27" t="s">
        <v>13</v>
      </c>
      <c r="F39" s="27" t="s">
        <v>13</v>
      </c>
      <c r="G39" s="28">
        <f>G43+G44+G59+G56</f>
        <v>2829.2</v>
      </c>
      <c r="H39" s="28">
        <f>H43+H44+H59+H56</f>
        <v>694.4</v>
      </c>
      <c r="I39" s="29">
        <f t="shared" si="0"/>
        <v>24.544040718224235</v>
      </c>
      <c r="J39" s="34"/>
    </row>
    <row r="40" spans="1:10" ht="15" customHeight="1" x14ac:dyDescent="0.3">
      <c r="A40" s="10">
        <v>23</v>
      </c>
      <c r="B40" s="44" t="s">
        <v>38</v>
      </c>
      <c r="C40" s="57" t="s">
        <v>14</v>
      </c>
      <c r="D40" s="12" t="s">
        <v>21</v>
      </c>
      <c r="E40" s="12" t="s">
        <v>30</v>
      </c>
      <c r="F40" s="12" t="s">
        <v>39</v>
      </c>
      <c r="G40" s="22">
        <v>33079</v>
      </c>
      <c r="H40" s="22">
        <v>8071.1</v>
      </c>
      <c r="I40" s="13">
        <f t="shared" si="0"/>
        <v>24.39946794038514</v>
      </c>
      <c r="J40" s="16"/>
    </row>
    <row r="41" spans="1:10" x14ac:dyDescent="0.3">
      <c r="A41" s="10">
        <v>24</v>
      </c>
      <c r="B41" s="45"/>
      <c r="C41" s="58"/>
      <c r="D41" s="12" t="s">
        <v>21</v>
      </c>
      <c r="E41" s="12" t="s">
        <v>30</v>
      </c>
      <c r="F41" s="12" t="s">
        <v>40</v>
      </c>
      <c r="G41" s="22">
        <v>7124.5</v>
      </c>
      <c r="H41" s="22">
        <v>1648.2</v>
      </c>
      <c r="I41" s="13">
        <f t="shared" si="0"/>
        <v>23.134255035441083</v>
      </c>
      <c r="J41" s="24"/>
    </row>
    <row r="42" spans="1:10" ht="16.2" customHeight="1" x14ac:dyDescent="0.3">
      <c r="A42" s="10">
        <v>25</v>
      </c>
      <c r="B42" s="37" t="s">
        <v>41</v>
      </c>
      <c r="C42" s="38" t="s">
        <v>17</v>
      </c>
      <c r="D42" s="12" t="s">
        <v>21</v>
      </c>
      <c r="E42" s="12" t="s">
        <v>22</v>
      </c>
      <c r="F42" s="12" t="s">
        <v>42</v>
      </c>
      <c r="G42" s="23">
        <v>1657</v>
      </c>
      <c r="H42" s="23">
        <v>559.6</v>
      </c>
      <c r="I42" s="13">
        <f t="shared" si="0"/>
        <v>33.77187688593844</v>
      </c>
      <c r="J42" s="18"/>
    </row>
    <row r="43" spans="1:10" x14ac:dyDescent="0.3">
      <c r="A43" s="10">
        <v>26</v>
      </c>
      <c r="B43" s="56" t="s">
        <v>43</v>
      </c>
      <c r="C43" s="57" t="s">
        <v>18</v>
      </c>
      <c r="D43" s="12" t="s">
        <v>21</v>
      </c>
      <c r="E43" s="12" t="s">
        <v>44</v>
      </c>
      <c r="F43" s="12" t="s">
        <v>45</v>
      </c>
      <c r="G43" s="23">
        <v>1700</v>
      </c>
      <c r="H43" s="23">
        <v>278</v>
      </c>
      <c r="I43" s="13">
        <f t="shared" si="0"/>
        <v>16.352941176470587</v>
      </c>
      <c r="J43" s="18"/>
    </row>
    <row r="44" spans="1:10" x14ac:dyDescent="0.3">
      <c r="A44" s="10">
        <v>27</v>
      </c>
      <c r="B44" s="56"/>
      <c r="C44" s="58"/>
      <c r="D44" s="12" t="s">
        <v>21</v>
      </c>
      <c r="E44" s="12" t="s">
        <v>44</v>
      </c>
      <c r="F44" s="12" t="s">
        <v>46</v>
      </c>
      <c r="G44" s="23">
        <v>1129.2</v>
      </c>
      <c r="H44" s="23">
        <v>416.4</v>
      </c>
      <c r="I44" s="13">
        <f t="shared" si="0"/>
        <v>36.875664187035071</v>
      </c>
      <c r="J44" s="18"/>
    </row>
    <row r="45" spans="1:10" ht="39" customHeight="1" x14ac:dyDescent="0.3">
      <c r="A45" s="10">
        <v>28</v>
      </c>
      <c r="B45" s="37" t="s">
        <v>47</v>
      </c>
      <c r="C45" s="38" t="s">
        <v>14</v>
      </c>
      <c r="D45" s="12" t="s">
        <v>21</v>
      </c>
      <c r="E45" s="12" t="s">
        <v>22</v>
      </c>
      <c r="F45" s="12" t="s">
        <v>48</v>
      </c>
      <c r="G45" s="23">
        <v>1080</v>
      </c>
      <c r="H45" s="23">
        <v>195.6</v>
      </c>
      <c r="I45" s="13">
        <f t="shared" si="0"/>
        <v>18.111111111111111</v>
      </c>
      <c r="J45" s="15"/>
    </row>
    <row r="46" spans="1:10" ht="52.8" customHeight="1" x14ac:dyDescent="0.3">
      <c r="A46" s="10">
        <v>29</v>
      </c>
      <c r="B46" s="37" t="s">
        <v>49</v>
      </c>
      <c r="C46" s="38" t="s">
        <v>14</v>
      </c>
      <c r="D46" s="12" t="s">
        <v>21</v>
      </c>
      <c r="E46" s="12" t="s">
        <v>22</v>
      </c>
      <c r="F46" s="12" t="s">
        <v>50</v>
      </c>
      <c r="G46" s="23">
        <v>1006.8</v>
      </c>
      <c r="H46" s="23">
        <v>194.8</v>
      </c>
      <c r="I46" s="13">
        <f t="shared" si="0"/>
        <v>19.348430671434247</v>
      </c>
      <c r="J46" s="18"/>
    </row>
    <row r="47" spans="1:10" ht="65.400000000000006" customHeight="1" x14ac:dyDescent="0.3">
      <c r="A47" s="10">
        <v>30</v>
      </c>
      <c r="B47" s="37" t="s">
        <v>51</v>
      </c>
      <c r="C47" s="38" t="s">
        <v>14</v>
      </c>
      <c r="D47" s="12" t="s">
        <v>21</v>
      </c>
      <c r="E47" s="12" t="s">
        <v>22</v>
      </c>
      <c r="F47" s="12" t="s">
        <v>52</v>
      </c>
      <c r="G47" s="23">
        <v>803.6</v>
      </c>
      <c r="H47" s="23">
        <v>157.69999999999999</v>
      </c>
      <c r="I47" s="13">
        <f t="shared" si="0"/>
        <v>19.624191139870579</v>
      </c>
      <c r="J47" s="15"/>
    </row>
    <row r="48" spans="1:10" ht="24.6" customHeight="1" x14ac:dyDescent="0.3">
      <c r="A48" s="10">
        <v>31</v>
      </c>
      <c r="B48" s="37" t="s">
        <v>53</v>
      </c>
      <c r="C48" s="38" t="s">
        <v>14</v>
      </c>
      <c r="D48" s="12" t="s">
        <v>21</v>
      </c>
      <c r="E48" s="12" t="s">
        <v>54</v>
      </c>
      <c r="F48" s="12" t="s">
        <v>55</v>
      </c>
      <c r="G48" s="23">
        <v>450.5</v>
      </c>
      <c r="H48" s="23">
        <v>82.6</v>
      </c>
      <c r="I48" s="13">
        <f t="shared" si="0"/>
        <v>18.335183129855714</v>
      </c>
      <c r="J48" s="18"/>
    </row>
    <row r="49" spans="1:10" ht="25.2" x14ac:dyDescent="0.3">
      <c r="A49" s="10">
        <v>32</v>
      </c>
      <c r="B49" s="37" t="s">
        <v>56</v>
      </c>
      <c r="C49" s="38" t="s">
        <v>14</v>
      </c>
      <c r="D49" s="12" t="s">
        <v>21</v>
      </c>
      <c r="E49" s="12" t="s">
        <v>57</v>
      </c>
      <c r="F49" s="12" t="s">
        <v>58</v>
      </c>
      <c r="G49" s="23">
        <v>3200</v>
      </c>
      <c r="H49" s="23">
        <v>790.1</v>
      </c>
      <c r="I49" s="13">
        <f t="shared" si="0"/>
        <v>24.690625000000001</v>
      </c>
      <c r="J49" s="18"/>
    </row>
    <row r="50" spans="1:10" ht="36.6" customHeight="1" x14ac:dyDescent="0.3">
      <c r="A50" s="10">
        <v>33</v>
      </c>
      <c r="B50" s="37" t="s">
        <v>59</v>
      </c>
      <c r="C50" s="38" t="s">
        <v>14</v>
      </c>
      <c r="D50" s="12" t="s">
        <v>21</v>
      </c>
      <c r="E50" s="12" t="s">
        <v>60</v>
      </c>
      <c r="F50" s="12" t="s">
        <v>61</v>
      </c>
      <c r="G50" s="23">
        <v>240</v>
      </c>
      <c r="H50" s="23">
        <v>51.5</v>
      </c>
      <c r="I50" s="13">
        <f t="shared" si="0"/>
        <v>21.458333333333332</v>
      </c>
      <c r="J50" s="18"/>
    </row>
    <row r="51" spans="1:10" ht="37.200000000000003" customHeight="1" x14ac:dyDescent="0.3">
      <c r="A51" s="10">
        <v>34</v>
      </c>
      <c r="B51" s="37" t="s">
        <v>62</v>
      </c>
      <c r="C51" s="38" t="s">
        <v>14</v>
      </c>
      <c r="D51" s="12" t="s">
        <v>21</v>
      </c>
      <c r="E51" s="12" t="s">
        <v>60</v>
      </c>
      <c r="F51" s="12" t="s">
        <v>63</v>
      </c>
      <c r="G51" s="23">
        <v>1143.2</v>
      </c>
      <c r="H51" s="23">
        <v>0</v>
      </c>
      <c r="I51" s="13">
        <f t="shared" si="0"/>
        <v>0</v>
      </c>
      <c r="J51" s="18"/>
    </row>
    <row r="52" spans="1:10" ht="42.6" customHeight="1" x14ac:dyDescent="0.3">
      <c r="A52" s="10">
        <v>35</v>
      </c>
      <c r="B52" s="37" t="s">
        <v>64</v>
      </c>
      <c r="C52" s="38" t="s">
        <v>14</v>
      </c>
      <c r="D52" s="12" t="s">
        <v>21</v>
      </c>
      <c r="E52" s="12" t="s">
        <v>60</v>
      </c>
      <c r="F52" s="12" t="s">
        <v>65</v>
      </c>
      <c r="G52" s="23">
        <v>568.20000000000005</v>
      </c>
      <c r="H52" s="23"/>
      <c r="I52" s="13">
        <f t="shared" si="0"/>
        <v>0</v>
      </c>
      <c r="J52" s="18"/>
    </row>
    <row r="53" spans="1:10" ht="15.6" customHeight="1" x14ac:dyDescent="0.3">
      <c r="A53" s="10">
        <v>36</v>
      </c>
      <c r="B53" s="59" t="s">
        <v>66</v>
      </c>
      <c r="C53" s="38" t="s">
        <v>14</v>
      </c>
      <c r="D53" s="12" t="s">
        <v>21</v>
      </c>
      <c r="E53" s="12" t="s">
        <v>22</v>
      </c>
      <c r="F53" s="12" t="s">
        <v>67</v>
      </c>
      <c r="G53" s="23">
        <v>0</v>
      </c>
      <c r="H53" s="23">
        <v>0</v>
      </c>
      <c r="I53" s="13"/>
      <c r="J53" s="18"/>
    </row>
    <row r="54" spans="1:10" ht="15.6" customHeight="1" x14ac:dyDescent="0.3">
      <c r="A54" s="10"/>
      <c r="B54" s="60"/>
      <c r="C54" s="38" t="s">
        <v>14</v>
      </c>
      <c r="D54" s="12" t="s">
        <v>21</v>
      </c>
      <c r="E54" s="12" t="s">
        <v>30</v>
      </c>
      <c r="F54" s="12" t="s">
        <v>74</v>
      </c>
      <c r="G54" s="23">
        <v>0</v>
      </c>
      <c r="H54" s="23">
        <v>0</v>
      </c>
      <c r="I54" s="13"/>
      <c r="J54" s="18"/>
    </row>
    <row r="55" spans="1:10" ht="15.6" customHeight="1" x14ac:dyDescent="0.3">
      <c r="A55" s="10"/>
      <c r="B55" s="60"/>
      <c r="C55" s="38" t="s">
        <v>17</v>
      </c>
      <c r="D55" s="12" t="s">
        <v>21</v>
      </c>
      <c r="E55" s="12" t="s">
        <v>22</v>
      </c>
      <c r="F55" s="12" t="s">
        <v>74</v>
      </c>
      <c r="G55" s="23">
        <v>0</v>
      </c>
      <c r="H55" s="23">
        <v>0</v>
      </c>
      <c r="I55" s="13"/>
      <c r="J55" s="18"/>
    </row>
    <row r="56" spans="1:10" ht="15.6" customHeight="1" x14ac:dyDescent="0.3">
      <c r="A56" s="10"/>
      <c r="B56" s="60"/>
      <c r="C56" s="38" t="s">
        <v>18</v>
      </c>
      <c r="D56" s="12" t="s">
        <v>21</v>
      </c>
      <c r="E56" s="12" t="s">
        <v>44</v>
      </c>
      <c r="F56" s="12" t="s">
        <v>74</v>
      </c>
      <c r="G56" s="23">
        <v>0</v>
      </c>
      <c r="H56" s="23">
        <v>0</v>
      </c>
      <c r="I56" s="13"/>
      <c r="J56" s="18"/>
    </row>
    <row r="57" spans="1:10" ht="18" customHeight="1" x14ac:dyDescent="0.3">
      <c r="A57" s="10">
        <v>37</v>
      </c>
      <c r="B57" s="60"/>
      <c r="C57" s="38" t="s">
        <v>14</v>
      </c>
      <c r="D57" s="12" t="s">
        <v>21</v>
      </c>
      <c r="E57" s="12" t="s">
        <v>22</v>
      </c>
      <c r="F57" s="12" t="s">
        <v>68</v>
      </c>
      <c r="G57" s="23">
        <v>0</v>
      </c>
      <c r="H57" s="23">
        <v>0</v>
      </c>
      <c r="I57" s="13"/>
      <c r="J57" s="18"/>
    </row>
    <row r="58" spans="1:10" x14ac:dyDescent="0.3">
      <c r="A58" s="10">
        <v>36</v>
      </c>
      <c r="B58" s="60"/>
      <c r="C58" s="38" t="s">
        <v>17</v>
      </c>
      <c r="D58" s="12" t="s">
        <v>21</v>
      </c>
      <c r="E58" s="12" t="s">
        <v>22</v>
      </c>
      <c r="F58" s="12" t="s">
        <v>68</v>
      </c>
      <c r="G58" s="23">
        <v>0</v>
      </c>
      <c r="H58" s="23">
        <v>0</v>
      </c>
      <c r="I58" s="13"/>
      <c r="J58" s="18"/>
    </row>
    <row r="59" spans="1:10" ht="17.399999999999999" customHeight="1" x14ac:dyDescent="0.3">
      <c r="A59" s="10">
        <v>37</v>
      </c>
      <c r="B59" s="61"/>
      <c r="C59" s="38" t="s">
        <v>18</v>
      </c>
      <c r="D59" s="12" t="s">
        <v>21</v>
      </c>
      <c r="E59" s="12" t="s">
        <v>44</v>
      </c>
      <c r="F59" s="12" t="s">
        <v>68</v>
      </c>
      <c r="G59" s="23">
        <v>0</v>
      </c>
      <c r="H59" s="23">
        <v>0</v>
      </c>
      <c r="I59" s="13"/>
      <c r="J59" s="18"/>
    </row>
    <row r="60" spans="1:10" x14ac:dyDescent="0.3">
      <c r="B60" s="4"/>
    </row>
    <row r="61" spans="1:10" x14ac:dyDescent="0.3">
      <c r="B61" s="4" t="s">
        <v>69</v>
      </c>
    </row>
    <row r="62" spans="1:10" x14ac:dyDescent="0.3">
      <c r="B62" s="4"/>
    </row>
  </sheetData>
  <mergeCells count="22">
    <mergeCell ref="A1:J2"/>
    <mergeCell ref="A3:J3"/>
    <mergeCell ref="A5:A6"/>
    <mergeCell ref="B5:B6"/>
    <mergeCell ref="C5:C6"/>
    <mergeCell ref="D5:F5"/>
    <mergeCell ref="G5:I5"/>
    <mergeCell ref="J5:J6"/>
    <mergeCell ref="B7:B13"/>
    <mergeCell ref="B14:B20"/>
    <mergeCell ref="B21:B27"/>
    <mergeCell ref="J21:J27"/>
    <mergeCell ref="B28:B32"/>
    <mergeCell ref="J28:J29"/>
    <mergeCell ref="B53:B59"/>
    <mergeCell ref="J33:J35"/>
    <mergeCell ref="B34:B35"/>
    <mergeCell ref="B36:B39"/>
    <mergeCell ref="B40:B41"/>
    <mergeCell ref="C40:C41"/>
    <mergeCell ref="B43:B44"/>
    <mergeCell ref="C43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3" sqref="A3:J3"/>
    </sheetView>
  </sheetViews>
  <sheetFormatPr defaultRowHeight="14.4" x14ac:dyDescent="0.3"/>
  <cols>
    <col min="1" max="1" width="5.5546875" style="1" customWidth="1"/>
    <col min="2" max="2" width="51.109375" style="1" customWidth="1"/>
    <col min="3" max="3" width="18.88671875" style="1" customWidth="1"/>
    <col min="4" max="4" width="6.109375" style="1" customWidth="1"/>
    <col min="5" max="5" width="7.21875" style="1" customWidth="1"/>
    <col min="6" max="6" width="10.88671875" style="1" customWidth="1"/>
    <col min="7" max="8" width="8.88671875" style="20"/>
    <col min="9" max="9" width="7.33203125" style="1" customWidth="1"/>
    <col min="10" max="10" width="17.33203125" style="1" customWidth="1"/>
    <col min="11" max="16384" width="8.88671875" style="1"/>
  </cols>
  <sheetData>
    <row r="1" spans="1:10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63" t="s">
        <v>77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3">
      <c r="A4" s="2"/>
    </row>
    <row r="5" spans="1:10" x14ac:dyDescent="0.3">
      <c r="A5" s="67" t="s">
        <v>1</v>
      </c>
      <c r="B5" s="67" t="s">
        <v>2</v>
      </c>
      <c r="C5" s="68" t="s">
        <v>3</v>
      </c>
      <c r="D5" s="69" t="s">
        <v>4</v>
      </c>
      <c r="E5" s="69"/>
      <c r="F5" s="69"/>
      <c r="G5" s="64" t="s">
        <v>75</v>
      </c>
      <c r="H5" s="64"/>
      <c r="I5" s="64"/>
      <c r="J5" s="57" t="s">
        <v>5</v>
      </c>
    </row>
    <row r="6" spans="1:10" x14ac:dyDescent="0.3">
      <c r="A6" s="67"/>
      <c r="B6" s="67"/>
      <c r="C6" s="68"/>
      <c r="D6" s="42" t="s">
        <v>6</v>
      </c>
      <c r="E6" s="42" t="s">
        <v>7</v>
      </c>
      <c r="F6" s="42" t="s">
        <v>8</v>
      </c>
      <c r="G6" s="21" t="s">
        <v>9</v>
      </c>
      <c r="H6" s="21" t="s">
        <v>10</v>
      </c>
      <c r="I6" s="3" t="s">
        <v>11</v>
      </c>
      <c r="J6" s="58"/>
    </row>
    <row r="7" spans="1:10" x14ac:dyDescent="0.3">
      <c r="A7" s="9">
        <v>1</v>
      </c>
      <c r="B7" s="65" t="s">
        <v>12</v>
      </c>
      <c r="C7" s="41" t="s">
        <v>13</v>
      </c>
      <c r="D7" s="12" t="s">
        <v>13</v>
      </c>
      <c r="E7" s="12" t="s">
        <v>13</v>
      </c>
      <c r="F7" s="12" t="s">
        <v>13</v>
      </c>
      <c r="G7" s="22">
        <f>G8+G9+G10+G11+G12+G13</f>
        <v>57257</v>
      </c>
      <c r="H7" s="22">
        <f>H8+H9+H10+H11+H12+H13</f>
        <v>26150.5</v>
      </c>
      <c r="I7" s="13">
        <f t="shared" ref="I7:I52" si="0">H7*100/G7</f>
        <v>45.672144890581066</v>
      </c>
      <c r="J7" s="7"/>
    </row>
    <row r="8" spans="1:10" ht="15" customHeight="1" x14ac:dyDescent="0.3">
      <c r="A8" s="9">
        <v>2</v>
      </c>
      <c r="B8" s="66"/>
      <c r="C8" s="41" t="s">
        <v>14</v>
      </c>
      <c r="D8" s="12" t="s">
        <v>13</v>
      </c>
      <c r="E8" s="12" t="s">
        <v>13</v>
      </c>
      <c r="F8" s="12" t="s">
        <v>13</v>
      </c>
      <c r="G8" s="22">
        <f>G15+G33+G37</f>
        <v>52006</v>
      </c>
      <c r="H8" s="22">
        <f>H15+H33+H37</f>
        <v>23605.000000000004</v>
      </c>
      <c r="I8" s="13">
        <f t="shared" si="0"/>
        <v>45.388993577664124</v>
      </c>
      <c r="J8" s="11"/>
    </row>
    <row r="9" spans="1:10" ht="15" customHeight="1" x14ac:dyDescent="0.3">
      <c r="A9" s="9"/>
      <c r="B9" s="66"/>
      <c r="C9" s="41" t="s">
        <v>17</v>
      </c>
      <c r="D9" s="12" t="s">
        <v>13</v>
      </c>
      <c r="E9" s="12" t="s">
        <v>13</v>
      </c>
      <c r="F9" s="12" t="s">
        <v>13</v>
      </c>
      <c r="G9" s="22">
        <f>G16+G38</f>
        <v>1663</v>
      </c>
      <c r="H9" s="22">
        <f>H16+H38</f>
        <v>1012.1</v>
      </c>
      <c r="I9" s="13">
        <f t="shared" si="0"/>
        <v>60.859891761876128</v>
      </c>
      <c r="J9" s="11"/>
    </row>
    <row r="10" spans="1:10" ht="15" customHeight="1" x14ac:dyDescent="0.3">
      <c r="A10" s="9"/>
      <c r="B10" s="66"/>
      <c r="C10" s="41" t="s">
        <v>18</v>
      </c>
      <c r="D10" s="12" t="s">
        <v>13</v>
      </c>
      <c r="E10" s="12" t="s">
        <v>13</v>
      </c>
      <c r="F10" s="12" t="s">
        <v>13</v>
      </c>
      <c r="G10" s="22">
        <f>G17+G39</f>
        <v>3291.2</v>
      </c>
      <c r="H10" s="22">
        <f>H17+H39</f>
        <v>1443.8000000000002</v>
      </c>
      <c r="I10" s="13">
        <f t="shared" si="0"/>
        <v>43.868497812348089</v>
      </c>
      <c r="J10" s="11"/>
    </row>
    <row r="11" spans="1:10" ht="26.4" customHeight="1" x14ac:dyDescent="0.3">
      <c r="A11" s="9">
        <v>3</v>
      </c>
      <c r="B11" s="66"/>
      <c r="C11" s="41" t="s">
        <v>71</v>
      </c>
      <c r="D11" s="12" t="s">
        <v>13</v>
      </c>
      <c r="E11" s="12" t="s">
        <v>13</v>
      </c>
      <c r="F11" s="12" t="s">
        <v>13</v>
      </c>
      <c r="G11" s="22">
        <f t="shared" ref="G11:H13" si="1">G18</f>
        <v>6</v>
      </c>
      <c r="H11" s="22">
        <f t="shared" si="1"/>
        <v>6</v>
      </c>
      <c r="I11" s="13">
        <f t="shared" si="0"/>
        <v>100</v>
      </c>
      <c r="J11" s="11"/>
    </row>
    <row r="12" spans="1:10" ht="27.6" x14ac:dyDescent="0.3">
      <c r="A12" s="9">
        <v>4</v>
      </c>
      <c r="B12" s="66"/>
      <c r="C12" s="41" t="s">
        <v>15</v>
      </c>
      <c r="D12" s="12" t="s">
        <v>13</v>
      </c>
      <c r="E12" s="12" t="s">
        <v>13</v>
      </c>
      <c r="F12" s="12" t="s">
        <v>13</v>
      </c>
      <c r="G12" s="22">
        <f>G19</f>
        <v>188.8</v>
      </c>
      <c r="H12" s="22">
        <f t="shared" si="1"/>
        <v>83.6</v>
      </c>
      <c r="I12" s="13">
        <f t="shared" si="0"/>
        <v>44.279661016949149</v>
      </c>
      <c r="J12" s="11"/>
    </row>
    <row r="13" spans="1:10" ht="15.6" customHeight="1" x14ac:dyDescent="0.3">
      <c r="A13" s="9">
        <v>5</v>
      </c>
      <c r="B13" s="66"/>
      <c r="C13" s="41" t="s">
        <v>16</v>
      </c>
      <c r="D13" s="12" t="s">
        <v>13</v>
      </c>
      <c r="E13" s="12" t="s">
        <v>13</v>
      </c>
      <c r="F13" s="12" t="s">
        <v>13</v>
      </c>
      <c r="G13" s="22">
        <f t="shared" si="1"/>
        <v>102</v>
      </c>
      <c r="H13" s="22">
        <f t="shared" si="1"/>
        <v>0</v>
      </c>
      <c r="I13" s="13">
        <f t="shared" si="0"/>
        <v>0</v>
      </c>
      <c r="J13" s="11"/>
    </row>
    <row r="14" spans="1:10" s="31" customFormat="1" x14ac:dyDescent="0.3">
      <c r="A14" s="25">
        <v>8</v>
      </c>
      <c r="B14" s="50" t="s">
        <v>19</v>
      </c>
      <c r="C14" s="26" t="s">
        <v>12</v>
      </c>
      <c r="D14" s="27" t="s">
        <v>13</v>
      </c>
      <c r="E14" s="27" t="s">
        <v>13</v>
      </c>
      <c r="F14" s="27" t="s">
        <v>13</v>
      </c>
      <c r="G14" s="28">
        <f>SUM(G15:G20)</f>
        <v>541.90000000000009</v>
      </c>
      <c r="H14" s="28">
        <f>SUM(H15:H20)</f>
        <v>168.79999999999998</v>
      </c>
      <c r="I14" s="29">
        <f t="shared" si="0"/>
        <v>31.149658608599367</v>
      </c>
      <c r="J14" s="30"/>
    </row>
    <row r="15" spans="1:10" s="31" customFormat="1" ht="14.4" customHeight="1" x14ac:dyDescent="0.3">
      <c r="A15" s="25">
        <v>9</v>
      </c>
      <c r="B15" s="51"/>
      <c r="C15" s="26" t="s">
        <v>14</v>
      </c>
      <c r="D15" s="27" t="s">
        <v>13</v>
      </c>
      <c r="E15" s="27" t="s">
        <v>13</v>
      </c>
      <c r="F15" s="27" t="s">
        <v>13</v>
      </c>
      <c r="G15" s="28">
        <f>G21+G22+G28+G30</f>
        <v>227.10000000000002</v>
      </c>
      <c r="H15" s="28">
        <f>H21+H22+H28+H30</f>
        <v>79.199999999999989</v>
      </c>
      <c r="I15" s="29">
        <f t="shared" si="0"/>
        <v>34.874504623513864</v>
      </c>
      <c r="J15" s="32"/>
    </row>
    <row r="16" spans="1:10" s="31" customFormat="1" ht="14.4" customHeight="1" x14ac:dyDescent="0.3">
      <c r="A16" s="25"/>
      <c r="B16" s="51"/>
      <c r="C16" s="26" t="s">
        <v>17</v>
      </c>
      <c r="D16" s="27" t="s">
        <v>13</v>
      </c>
      <c r="E16" s="27" t="s">
        <v>13</v>
      </c>
      <c r="F16" s="27" t="s">
        <v>13</v>
      </c>
      <c r="G16" s="28">
        <f>G23</f>
        <v>6</v>
      </c>
      <c r="H16" s="28">
        <f>H23</f>
        <v>0</v>
      </c>
      <c r="I16" s="29">
        <f t="shared" si="0"/>
        <v>0</v>
      </c>
      <c r="J16" s="32"/>
    </row>
    <row r="17" spans="1:10" s="31" customFormat="1" ht="14.4" customHeight="1" x14ac:dyDescent="0.3">
      <c r="A17" s="25"/>
      <c r="B17" s="51"/>
      <c r="C17" s="26" t="s">
        <v>18</v>
      </c>
      <c r="D17" s="27" t="s">
        <v>13</v>
      </c>
      <c r="E17" s="27" t="s">
        <v>13</v>
      </c>
      <c r="F17" s="27" t="s">
        <v>13</v>
      </c>
      <c r="G17" s="28">
        <f>G24</f>
        <v>12</v>
      </c>
      <c r="H17" s="28">
        <f>H24</f>
        <v>0</v>
      </c>
      <c r="I17" s="29">
        <f t="shared" si="0"/>
        <v>0</v>
      </c>
      <c r="J17" s="32"/>
    </row>
    <row r="18" spans="1:10" s="31" customFormat="1" ht="29.4" customHeight="1" x14ac:dyDescent="0.3">
      <c r="A18" s="25">
        <v>10</v>
      </c>
      <c r="B18" s="51"/>
      <c r="C18" s="26" t="s">
        <v>71</v>
      </c>
      <c r="D18" s="27" t="s">
        <v>13</v>
      </c>
      <c r="E18" s="27" t="s">
        <v>13</v>
      </c>
      <c r="F18" s="27" t="s">
        <v>13</v>
      </c>
      <c r="G18" s="28">
        <f>G26</f>
        <v>6</v>
      </c>
      <c r="H18" s="28">
        <f>H26</f>
        <v>6</v>
      </c>
      <c r="I18" s="29">
        <f t="shared" si="0"/>
        <v>100</v>
      </c>
      <c r="J18" s="32"/>
    </row>
    <row r="19" spans="1:10" s="31" customFormat="1" ht="27.6" x14ac:dyDescent="0.3">
      <c r="A19" s="25">
        <v>11</v>
      </c>
      <c r="B19" s="51"/>
      <c r="C19" s="26" t="s">
        <v>15</v>
      </c>
      <c r="D19" s="27" t="s">
        <v>13</v>
      </c>
      <c r="E19" s="27" t="s">
        <v>13</v>
      </c>
      <c r="F19" s="27" t="s">
        <v>13</v>
      </c>
      <c r="G19" s="28">
        <f>G25+G29+G32</f>
        <v>188.8</v>
      </c>
      <c r="H19" s="28">
        <f>H25+H29+H32</f>
        <v>83.6</v>
      </c>
      <c r="I19" s="29">
        <f t="shared" si="0"/>
        <v>44.279661016949149</v>
      </c>
      <c r="J19" s="32"/>
    </row>
    <row r="20" spans="1:10" s="31" customFormat="1" ht="16.8" customHeight="1" x14ac:dyDescent="0.3">
      <c r="A20" s="25"/>
      <c r="B20" s="52"/>
      <c r="C20" s="26" t="s">
        <v>16</v>
      </c>
      <c r="D20" s="27" t="s">
        <v>13</v>
      </c>
      <c r="E20" s="27" t="s">
        <v>13</v>
      </c>
      <c r="F20" s="27" t="s">
        <v>13</v>
      </c>
      <c r="G20" s="28">
        <f>G27+G31</f>
        <v>102</v>
      </c>
      <c r="H20" s="28">
        <f>H27+H31</f>
        <v>0</v>
      </c>
      <c r="I20" s="29">
        <f t="shared" si="0"/>
        <v>0</v>
      </c>
      <c r="J20" s="32"/>
    </row>
    <row r="21" spans="1:10" ht="17.399999999999999" customHeight="1" x14ac:dyDescent="0.3">
      <c r="A21" s="9">
        <v>12</v>
      </c>
      <c r="B21" s="59" t="s">
        <v>20</v>
      </c>
      <c r="C21" s="41" t="s">
        <v>14</v>
      </c>
      <c r="D21" s="12" t="s">
        <v>21</v>
      </c>
      <c r="E21" s="12" t="s">
        <v>22</v>
      </c>
      <c r="F21" s="12" t="s">
        <v>24</v>
      </c>
      <c r="G21" s="22">
        <v>20</v>
      </c>
      <c r="H21" s="22">
        <v>18</v>
      </c>
      <c r="I21" s="13">
        <f t="shared" si="0"/>
        <v>90</v>
      </c>
      <c r="J21" s="59"/>
    </row>
    <row r="22" spans="1:10" ht="15.6" customHeight="1" x14ac:dyDescent="0.3">
      <c r="A22" s="9">
        <v>13</v>
      </c>
      <c r="B22" s="60"/>
      <c r="C22" s="41" t="s">
        <v>14</v>
      </c>
      <c r="D22" s="12" t="s">
        <v>21</v>
      </c>
      <c r="E22" s="12" t="s">
        <v>22</v>
      </c>
      <c r="F22" s="12" t="s">
        <v>23</v>
      </c>
      <c r="G22" s="22">
        <v>51.4</v>
      </c>
      <c r="H22" s="22"/>
      <c r="I22" s="13">
        <f t="shared" si="0"/>
        <v>0</v>
      </c>
      <c r="J22" s="60"/>
    </row>
    <row r="23" spans="1:10" ht="15.6" customHeight="1" x14ac:dyDescent="0.3">
      <c r="A23" s="9"/>
      <c r="B23" s="60"/>
      <c r="C23" s="41" t="s">
        <v>17</v>
      </c>
      <c r="D23" s="12" t="s">
        <v>21</v>
      </c>
      <c r="E23" s="12" t="s">
        <v>22</v>
      </c>
      <c r="F23" s="12" t="s">
        <v>23</v>
      </c>
      <c r="G23" s="22">
        <v>6</v>
      </c>
      <c r="H23" s="22"/>
      <c r="I23" s="13">
        <f t="shared" si="0"/>
        <v>0</v>
      </c>
      <c r="J23" s="60"/>
    </row>
    <row r="24" spans="1:10" x14ac:dyDescent="0.3">
      <c r="A24" s="9"/>
      <c r="B24" s="60"/>
      <c r="C24" s="41" t="s">
        <v>18</v>
      </c>
      <c r="D24" s="12" t="s">
        <v>21</v>
      </c>
      <c r="E24" s="12" t="s">
        <v>44</v>
      </c>
      <c r="F24" s="12" t="s">
        <v>23</v>
      </c>
      <c r="G24" s="22">
        <v>12</v>
      </c>
      <c r="H24" s="22"/>
      <c r="I24" s="13">
        <f t="shared" si="0"/>
        <v>0</v>
      </c>
      <c r="J24" s="60"/>
    </row>
    <row r="25" spans="1:10" ht="27.6" x14ac:dyDescent="0.3">
      <c r="A25" s="9"/>
      <c r="B25" s="60"/>
      <c r="C25" s="41" t="s">
        <v>15</v>
      </c>
      <c r="D25" s="12" t="s">
        <v>25</v>
      </c>
      <c r="E25" s="12" t="s">
        <v>26</v>
      </c>
      <c r="F25" s="12" t="s">
        <v>23</v>
      </c>
      <c r="G25" s="22">
        <v>28</v>
      </c>
      <c r="H25" s="22">
        <v>26</v>
      </c>
      <c r="I25" s="13">
        <f t="shared" si="0"/>
        <v>92.857142857142861</v>
      </c>
      <c r="J25" s="60"/>
    </row>
    <row r="26" spans="1:10" ht="28.2" customHeight="1" x14ac:dyDescent="0.3">
      <c r="A26" s="9">
        <v>14</v>
      </c>
      <c r="B26" s="60"/>
      <c r="C26" s="41" t="s">
        <v>71</v>
      </c>
      <c r="D26" s="12" t="s">
        <v>72</v>
      </c>
      <c r="E26" s="12" t="s">
        <v>26</v>
      </c>
      <c r="F26" s="12" t="s">
        <v>23</v>
      </c>
      <c r="G26" s="22">
        <v>6</v>
      </c>
      <c r="H26" s="22">
        <v>6</v>
      </c>
      <c r="I26" s="13">
        <f t="shared" si="0"/>
        <v>100</v>
      </c>
      <c r="J26" s="60"/>
    </row>
    <row r="27" spans="1:10" ht="12.6" customHeight="1" x14ac:dyDescent="0.3">
      <c r="A27" s="9">
        <v>15</v>
      </c>
      <c r="B27" s="61"/>
      <c r="C27" s="41" t="s">
        <v>16</v>
      </c>
      <c r="D27" s="12" t="s">
        <v>27</v>
      </c>
      <c r="E27" s="12" t="s">
        <v>28</v>
      </c>
      <c r="F27" s="12" t="s">
        <v>23</v>
      </c>
      <c r="G27" s="22">
        <v>6</v>
      </c>
      <c r="H27" s="22"/>
      <c r="I27" s="13">
        <f t="shared" si="0"/>
        <v>0</v>
      </c>
      <c r="J27" s="60"/>
    </row>
    <row r="28" spans="1:10" ht="15" customHeight="1" x14ac:dyDescent="0.3">
      <c r="A28" s="9">
        <v>16</v>
      </c>
      <c r="B28" s="53" t="s">
        <v>29</v>
      </c>
      <c r="C28" s="41" t="s">
        <v>14</v>
      </c>
      <c r="D28" s="12" t="s">
        <v>21</v>
      </c>
      <c r="E28" s="12" t="s">
        <v>30</v>
      </c>
      <c r="F28" s="12" t="s">
        <v>31</v>
      </c>
      <c r="G28" s="22">
        <v>91.7</v>
      </c>
      <c r="H28" s="22">
        <v>20.399999999999999</v>
      </c>
      <c r="I28" s="13">
        <f t="shared" si="0"/>
        <v>22.246455834242091</v>
      </c>
      <c r="J28" s="46"/>
    </row>
    <row r="29" spans="1:10" ht="27.6" x14ac:dyDescent="0.3">
      <c r="A29" s="9">
        <v>17</v>
      </c>
      <c r="B29" s="54"/>
      <c r="C29" s="41" t="s">
        <v>15</v>
      </c>
      <c r="D29" s="12" t="s">
        <v>25</v>
      </c>
      <c r="E29" s="12" t="s">
        <v>26</v>
      </c>
      <c r="F29" s="12" t="s">
        <v>31</v>
      </c>
      <c r="G29" s="22">
        <v>28.8</v>
      </c>
      <c r="H29" s="22"/>
      <c r="I29" s="13">
        <f t="shared" si="0"/>
        <v>0</v>
      </c>
      <c r="J29" s="46"/>
    </row>
    <row r="30" spans="1:10" x14ac:dyDescent="0.3">
      <c r="A30" s="9"/>
      <c r="B30" s="54"/>
      <c r="C30" s="41" t="s">
        <v>14</v>
      </c>
      <c r="D30" s="12" t="s">
        <v>21</v>
      </c>
      <c r="E30" s="12" t="s">
        <v>30</v>
      </c>
      <c r="F30" s="12" t="s">
        <v>73</v>
      </c>
      <c r="G30" s="22">
        <v>64</v>
      </c>
      <c r="H30" s="22">
        <v>40.799999999999997</v>
      </c>
      <c r="I30" s="13">
        <f t="shared" si="0"/>
        <v>63.749999999999993</v>
      </c>
      <c r="J30" s="43"/>
    </row>
    <row r="31" spans="1:10" x14ac:dyDescent="0.3">
      <c r="A31" s="9"/>
      <c r="B31" s="54"/>
      <c r="C31" s="41" t="s">
        <v>16</v>
      </c>
      <c r="D31" s="12" t="s">
        <v>27</v>
      </c>
      <c r="E31" s="12" t="s">
        <v>28</v>
      </c>
      <c r="F31" s="12" t="s">
        <v>73</v>
      </c>
      <c r="G31" s="22">
        <v>96</v>
      </c>
      <c r="H31" s="22"/>
      <c r="I31" s="13">
        <f t="shared" si="0"/>
        <v>0</v>
      </c>
      <c r="J31" s="43"/>
    </row>
    <row r="32" spans="1:10" ht="27.6" x14ac:dyDescent="0.3">
      <c r="A32" s="9"/>
      <c r="B32" s="55"/>
      <c r="C32" s="41" t="s">
        <v>15</v>
      </c>
      <c r="D32" s="12" t="s">
        <v>25</v>
      </c>
      <c r="E32" s="12" t="s">
        <v>26</v>
      </c>
      <c r="F32" s="12" t="s">
        <v>73</v>
      </c>
      <c r="G32" s="22">
        <v>132</v>
      </c>
      <c r="H32" s="22">
        <v>57.6</v>
      </c>
      <c r="I32" s="13">
        <f t="shared" si="0"/>
        <v>43.636363636363633</v>
      </c>
      <c r="J32" s="43"/>
    </row>
    <row r="33" spans="1:10" s="31" customFormat="1" ht="58.2" customHeight="1" x14ac:dyDescent="0.3">
      <c r="A33" s="25"/>
      <c r="B33" s="33" t="s">
        <v>32</v>
      </c>
      <c r="C33" s="26" t="s">
        <v>14</v>
      </c>
      <c r="D33" s="27" t="s">
        <v>13</v>
      </c>
      <c r="E33" s="27" t="s">
        <v>13</v>
      </c>
      <c r="F33" s="27" t="s">
        <v>13</v>
      </c>
      <c r="G33" s="28">
        <f>G35</f>
        <v>2736.4</v>
      </c>
      <c r="H33" s="28">
        <f>H35</f>
        <v>1849.8</v>
      </c>
      <c r="I33" s="29">
        <f t="shared" si="0"/>
        <v>67.599766116064899</v>
      </c>
      <c r="J33" s="47"/>
    </row>
    <row r="34" spans="1:10" ht="20.399999999999999" customHeight="1" x14ac:dyDescent="0.3">
      <c r="A34" s="9">
        <v>18</v>
      </c>
      <c r="B34" s="44" t="s">
        <v>33</v>
      </c>
      <c r="C34" s="41" t="s">
        <v>14</v>
      </c>
      <c r="D34" s="12" t="s">
        <v>13</v>
      </c>
      <c r="E34" s="12" t="s">
        <v>13</v>
      </c>
      <c r="F34" s="12" t="s">
        <v>13</v>
      </c>
      <c r="G34" s="22">
        <f>G35</f>
        <v>2736.4</v>
      </c>
      <c r="H34" s="22">
        <f>H35</f>
        <v>1849.8</v>
      </c>
      <c r="I34" s="13">
        <f t="shared" si="0"/>
        <v>67.599766116064899</v>
      </c>
      <c r="J34" s="48"/>
    </row>
    <row r="35" spans="1:10" x14ac:dyDescent="0.3">
      <c r="A35" s="9">
        <v>19</v>
      </c>
      <c r="B35" s="45"/>
      <c r="C35" s="41" t="s">
        <v>14</v>
      </c>
      <c r="D35" s="12" t="s">
        <v>21</v>
      </c>
      <c r="E35" s="12" t="s">
        <v>34</v>
      </c>
      <c r="F35" s="12" t="s">
        <v>35</v>
      </c>
      <c r="G35" s="22">
        <v>2736.4</v>
      </c>
      <c r="H35" s="22">
        <v>1849.8</v>
      </c>
      <c r="I35" s="13">
        <f t="shared" si="0"/>
        <v>67.599766116064899</v>
      </c>
      <c r="J35" s="49"/>
    </row>
    <row r="36" spans="1:10" s="31" customFormat="1" x14ac:dyDescent="0.3">
      <c r="A36" s="25">
        <v>20</v>
      </c>
      <c r="B36" s="50" t="s">
        <v>36</v>
      </c>
      <c r="C36" s="26" t="s">
        <v>37</v>
      </c>
      <c r="D36" s="27" t="s">
        <v>13</v>
      </c>
      <c r="E36" s="27" t="s">
        <v>13</v>
      </c>
      <c r="F36" s="27" t="s">
        <v>13</v>
      </c>
      <c r="G36" s="28">
        <f>SUM(G37:G39)</f>
        <v>53978.7</v>
      </c>
      <c r="H36" s="28">
        <f>SUM(H37:H39)</f>
        <v>24131.9</v>
      </c>
      <c r="I36" s="29">
        <f t="shared" si="0"/>
        <v>44.706337870308104</v>
      </c>
      <c r="J36" s="34"/>
    </row>
    <row r="37" spans="1:10" s="31" customFormat="1" ht="16.8" customHeight="1" x14ac:dyDescent="0.3">
      <c r="A37" s="25">
        <v>21</v>
      </c>
      <c r="B37" s="51"/>
      <c r="C37" s="26" t="s">
        <v>14</v>
      </c>
      <c r="D37" s="27" t="s">
        <v>13</v>
      </c>
      <c r="E37" s="27" t="s">
        <v>13</v>
      </c>
      <c r="F37" s="27" t="s">
        <v>13</v>
      </c>
      <c r="G37" s="28">
        <f>G40+G41+G45+G46+G47+G48+G49+G50+G51+G52+G53+G54+G57</f>
        <v>49042.5</v>
      </c>
      <c r="H37" s="28">
        <f>H40+H41+H45+H46+H47+H48+H49+H50+H51+H52+H53+H54+H57</f>
        <v>21676.000000000004</v>
      </c>
      <c r="I37" s="29">
        <f t="shared" si="0"/>
        <v>44.198399347504726</v>
      </c>
      <c r="J37" s="35"/>
    </row>
    <row r="38" spans="1:10" s="31" customFormat="1" ht="14.4" customHeight="1" x14ac:dyDescent="0.3">
      <c r="A38" s="25">
        <v>22</v>
      </c>
      <c r="B38" s="51"/>
      <c r="C38" s="26" t="s">
        <v>17</v>
      </c>
      <c r="D38" s="27" t="s">
        <v>13</v>
      </c>
      <c r="E38" s="27" t="s">
        <v>13</v>
      </c>
      <c r="F38" s="27" t="s">
        <v>13</v>
      </c>
      <c r="G38" s="28">
        <f>G42+G58+G55</f>
        <v>1657</v>
      </c>
      <c r="H38" s="28">
        <f>H42+H58+H55</f>
        <v>1012.1</v>
      </c>
      <c r="I38" s="29">
        <f t="shared" si="0"/>
        <v>61.080265540132771</v>
      </c>
      <c r="J38" s="35"/>
    </row>
    <row r="39" spans="1:10" s="31" customFormat="1" ht="15.6" customHeight="1" x14ac:dyDescent="0.3">
      <c r="A39" s="25"/>
      <c r="B39" s="52"/>
      <c r="C39" s="26" t="s">
        <v>18</v>
      </c>
      <c r="D39" s="27" t="s">
        <v>13</v>
      </c>
      <c r="E39" s="27" t="s">
        <v>13</v>
      </c>
      <c r="F39" s="27" t="s">
        <v>13</v>
      </c>
      <c r="G39" s="28">
        <f>G43+G44+G59+G56</f>
        <v>3279.2</v>
      </c>
      <c r="H39" s="28">
        <f>H43+H44+H59+H56</f>
        <v>1443.8000000000002</v>
      </c>
      <c r="I39" s="29">
        <f t="shared" si="0"/>
        <v>44.029031471090519</v>
      </c>
      <c r="J39" s="34"/>
    </row>
    <row r="40" spans="1:10" ht="15" customHeight="1" x14ac:dyDescent="0.3">
      <c r="A40" s="10">
        <v>23</v>
      </c>
      <c r="B40" s="44" t="s">
        <v>38</v>
      </c>
      <c r="C40" s="57" t="s">
        <v>14</v>
      </c>
      <c r="D40" s="12" t="s">
        <v>21</v>
      </c>
      <c r="E40" s="12" t="s">
        <v>30</v>
      </c>
      <c r="F40" s="12" t="s">
        <v>39</v>
      </c>
      <c r="G40" s="22">
        <v>33088.400000000001</v>
      </c>
      <c r="H40" s="22">
        <v>15694.3</v>
      </c>
      <c r="I40" s="13">
        <f t="shared" si="0"/>
        <v>47.431426119123316</v>
      </c>
      <c r="J40" s="16"/>
    </row>
    <row r="41" spans="1:10" x14ac:dyDescent="0.3">
      <c r="A41" s="10">
        <v>24</v>
      </c>
      <c r="B41" s="45"/>
      <c r="C41" s="58"/>
      <c r="D41" s="12" t="s">
        <v>21</v>
      </c>
      <c r="E41" s="12" t="s">
        <v>30</v>
      </c>
      <c r="F41" s="12" t="s">
        <v>40</v>
      </c>
      <c r="G41" s="22">
        <v>6924.5</v>
      </c>
      <c r="H41" s="22">
        <v>3042.9</v>
      </c>
      <c r="I41" s="13">
        <f t="shared" si="0"/>
        <v>43.943967073434905</v>
      </c>
      <c r="J41" s="24"/>
    </row>
    <row r="42" spans="1:10" ht="16.2" customHeight="1" x14ac:dyDescent="0.3">
      <c r="A42" s="10">
        <v>25</v>
      </c>
      <c r="B42" s="40" t="s">
        <v>41</v>
      </c>
      <c r="C42" s="41" t="s">
        <v>17</v>
      </c>
      <c r="D42" s="12" t="s">
        <v>21</v>
      </c>
      <c r="E42" s="12" t="s">
        <v>22</v>
      </c>
      <c r="F42" s="12" t="s">
        <v>42</v>
      </c>
      <c r="G42" s="23">
        <v>1657</v>
      </c>
      <c r="H42" s="23">
        <v>1012.1</v>
      </c>
      <c r="I42" s="13">
        <f t="shared" si="0"/>
        <v>61.080265540132771</v>
      </c>
      <c r="J42" s="18"/>
    </row>
    <row r="43" spans="1:10" x14ac:dyDescent="0.3">
      <c r="A43" s="10">
        <v>26</v>
      </c>
      <c r="B43" s="56" t="s">
        <v>43</v>
      </c>
      <c r="C43" s="57" t="s">
        <v>18</v>
      </c>
      <c r="D43" s="12" t="s">
        <v>21</v>
      </c>
      <c r="E43" s="12" t="s">
        <v>44</v>
      </c>
      <c r="F43" s="12" t="s">
        <v>45</v>
      </c>
      <c r="G43" s="23">
        <v>2150</v>
      </c>
      <c r="H43" s="23">
        <v>866.1</v>
      </c>
      <c r="I43" s="13">
        <f t="shared" si="0"/>
        <v>40.283720930232555</v>
      </c>
      <c r="J43" s="18"/>
    </row>
    <row r="44" spans="1:10" x14ac:dyDescent="0.3">
      <c r="A44" s="10">
        <v>27</v>
      </c>
      <c r="B44" s="56"/>
      <c r="C44" s="58"/>
      <c r="D44" s="12" t="s">
        <v>21</v>
      </c>
      <c r="E44" s="12" t="s">
        <v>44</v>
      </c>
      <c r="F44" s="12" t="s">
        <v>46</v>
      </c>
      <c r="G44" s="23">
        <v>1129.2</v>
      </c>
      <c r="H44" s="23">
        <v>577.70000000000005</v>
      </c>
      <c r="I44" s="13">
        <f t="shared" si="0"/>
        <v>51.160113354587324</v>
      </c>
      <c r="J44" s="18"/>
    </row>
    <row r="45" spans="1:10" ht="39" customHeight="1" x14ac:dyDescent="0.3">
      <c r="A45" s="10">
        <v>28</v>
      </c>
      <c r="B45" s="40" t="s">
        <v>47</v>
      </c>
      <c r="C45" s="41" t="s">
        <v>14</v>
      </c>
      <c r="D45" s="12" t="s">
        <v>21</v>
      </c>
      <c r="E45" s="12" t="s">
        <v>22</v>
      </c>
      <c r="F45" s="12" t="s">
        <v>48</v>
      </c>
      <c r="G45" s="23">
        <v>1080</v>
      </c>
      <c r="H45" s="23">
        <v>394.7</v>
      </c>
      <c r="I45" s="13">
        <f t="shared" si="0"/>
        <v>36.546296296296298</v>
      </c>
      <c r="J45" s="15"/>
    </row>
    <row r="46" spans="1:10" ht="52.8" customHeight="1" x14ac:dyDescent="0.3">
      <c r="A46" s="10">
        <v>29</v>
      </c>
      <c r="B46" s="40" t="s">
        <v>49</v>
      </c>
      <c r="C46" s="41" t="s">
        <v>14</v>
      </c>
      <c r="D46" s="12" t="s">
        <v>21</v>
      </c>
      <c r="E46" s="12" t="s">
        <v>22</v>
      </c>
      <c r="F46" s="12" t="s">
        <v>50</v>
      </c>
      <c r="G46" s="23">
        <v>1006.8</v>
      </c>
      <c r="H46" s="23">
        <v>422</v>
      </c>
      <c r="I46" s="13">
        <f t="shared" si="0"/>
        <v>41.91497814858959</v>
      </c>
      <c r="J46" s="18"/>
    </row>
    <row r="47" spans="1:10" ht="65.400000000000006" customHeight="1" x14ac:dyDescent="0.3">
      <c r="A47" s="10">
        <v>30</v>
      </c>
      <c r="B47" s="40" t="s">
        <v>51</v>
      </c>
      <c r="C47" s="41" t="s">
        <v>14</v>
      </c>
      <c r="D47" s="12" t="s">
        <v>21</v>
      </c>
      <c r="E47" s="12" t="s">
        <v>22</v>
      </c>
      <c r="F47" s="12" t="s">
        <v>52</v>
      </c>
      <c r="G47" s="23">
        <v>803.6</v>
      </c>
      <c r="H47" s="23">
        <v>292.60000000000002</v>
      </c>
      <c r="I47" s="13">
        <f t="shared" si="0"/>
        <v>36.411149825783973</v>
      </c>
      <c r="J47" s="15"/>
    </row>
    <row r="48" spans="1:10" ht="24.6" customHeight="1" x14ac:dyDescent="0.3">
      <c r="A48" s="10">
        <v>31</v>
      </c>
      <c r="B48" s="40" t="s">
        <v>53</v>
      </c>
      <c r="C48" s="41" t="s">
        <v>14</v>
      </c>
      <c r="D48" s="12" t="s">
        <v>21</v>
      </c>
      <c r="E48" s="12" t="s">
        <v>54</v>
      </c>
      <c r="F48" s="12" t="s">
        <v>55</v>
      </c>
      <c r="G48" s="23">
        <v>450.5</v>
      </c>
      <c r="H48" s="23">
        <v>152.4</v>
      </c>
      <c r="I48" s="13">
        <f t="shared" si="0"/>
        <v>33.829078801331853</v>
      </c>
      <c r="J48" s="18"/>
    </row>
    <row r="49" spans="1:10" ht="25.2" x14ac:dyDescent="0.3">
      <c r="A49" s="10">
        <v>32</v>
      </c>
      <c r="B49" s="40" t="s">
        <v>56</v>
      </c>
      <c r="C49" s="41" t="s">
        <v>14</v>
      </c>
      <c r="D49" s="12" t="s">
        <v>21</v>
      </c>
      <c r="E49" s="12" t="s">
        <v>57</v>
      </c>
      <c r="F49" s="12" t="s">
        <v>58</v>
      </c>
      <c r="G49" s="23">
        <v>3200</v>
      </c>
      <c r="H49" s="23">
        <v>1574.2</v>
      </c>
      <c r="I49" s="13">
        <f t="shared" si="0"/>
        <v>49.193750000000001</v>
      </c>
      <c r="J49" s="18"/>
    </row>
    <row r="50" spans="1:10" ht="36.6" customHeight="1" x14ac:dyDescent="0.3">
      <c r="A50" s="10">
        <v>33</v>
      </c>
      <c r="B50" s="40" t="s">
        <v>59</v>
      </c>
      <c r="C50" s="41" t="s">
        <v>14</v>
      </c>
      <c r="D50" s="12" t="s">
        <v>21</v>
      </c>
      <c r="E50" s="12" t="s">
        <v>60</v>
      </c>
      <c r="F50" s="12" t="s">
        <v>61</v>
      </c>
      <c r="G50" s="23">
        <v>240</v>
      </c>
      <c r="H50" s="23">
        <v>102.9</v>
      </c>
      <c r="I50" s="13">
        <f t="shared" si="0"/>
        <v>42.875</v>
      </c>
      <c r="J50" s="18"/>
    </row>
    <row r="51" spans="1:10" ht="37.200000000000003" customHeight="1" x14ac:dyDescent="0.3">
      <c r="A51" s="10">
        <v>34</v>
      </c>
      <c r="B51" s="40" t="s">
        <v>62</v>
      </c>
      <c r="C51" s="41" t="s">
        <v>14</v>
      </c>
      <c r="D51" s="12" t="s">
        <v>21</v>
      </c>
      <c r="E51" s="12" t="s">
        <v>60</v>
      </c>
      <c r="F51" s="12" t="s">
        <v>63</v>
      </c>
      <c r="G51" s="23">
        <v>2248.6999999999998</v>
      </c>
      <c r="H51" s="23"/>
      <c r="I51" s="13">
        <f t="shared" si="0"/>
        <v>0</v>
      </c>
      <c r="J51" s="18"/>
    </row>
    <row r="52" spans="1:10" ht="42.6" customHeight="1" x14ac:dyDescent="0.3">
      <c r="A52" s="10">
        <v>35</v>
      </c>
      <c r="B52" s="40" t="s">
        <v>64</v>
      </c>
      <c r="C52" s="41" t="s">
        <v>14</v>
      </c>
      <c r="D52" s="12" t="s">
        <v>21</v>
      </c>
      <c r="E52" s="12" t="s">
        <v>60</v>
      </c>
      <c r="F52" s="12" t="s">
        <v>65</v>
      </c>
      <c r="G52" s="23"/>
      <c r="H52" s="23"/>
      <c r="I52" s="13"/>
      <c r="J52" s="18"/>
    </row>
    <row r="53" spans="1:10" ht="15.6" customHeight="1" x14ac:dyDescent="0.3">
      <c r="A53" s="10">
        <v>36</v>
      </c>
      <c r="B53" s="59" t="s">
        <v>66</v>
      </c>
      <c r="C53" s="41" t="s">
        <v>14</v>
      </c>
      <c r="D53" s="12" t="s">
        <v>21</v>
      </c>
      <c r="E53" s="12" t="s">
        <v>22</v>
      </c>
      <c r="F53" s="12" t="s">
        <v>67</v>
      </c>
      <c r="G53" s="23"/>
      <c r="H53" s="23"/>
      <c r="I53" s="13"/>
      <c r="J53" s="18"/>
    </row>
    <row r="54" spans="1:10" ht="15.6" customHeight="1" x14ac:dyDescent="0.3">
      <c r="A54" s="10"/>
      <c r="B54" s="60"/>
      <c r="C54" s="41" t="s">
        <v>14</v>
      </c>
      <c r="D54" s="12" t="s">
        <v>21</v>
      </c>
      <c r="E54" s="12" t="s">
        <v>30</v>
      </c>
      <c r="F54" s="12" t="s">
        <v>74</v>
      </c>
      <c r="G54" s="23"/>
      <c r="H54" s="23"/>
      <c r="I54" s="13"/>
      <c r="J54" s="18"/>
    </row>
    <row r="55" spans="1:10" ht="15.6" customHeight="1" x14ac:dyDescent="0.3">
      <c r="A55" s="10"/>
      <c r="B55" s="60"/>
      <c r="C55" s="41" t="s">
        <v>17</v>
      </c>
      <c r="D55" s="12" t="s">
        <v>21</v>
      </c>
      <c r="E55" s="12" t="s">
        <v>22</v>
      </c>
      <c r="F55" s="12" t="s">
        <v>74</v>
      </c>
      <c r="G55" s="23"/>
      <c r="H55" s="23"/>
      <c r="I55" s="13"/>
      <c r="J55" s="18"/>
    </row>
    <row r="56" spans="1:10" ht="15.6" customHeight="1" x14ac:dyDescent="0.3">
      <c r="A56" s="10"/>
      <c r="B56" s="60"/>
      <c r="C56" s="41" t="s">
        <v>18</v>
      </c>
      <c r="D56" s="12" t="s">
        <v>21</v>
      </c>
      <c r="E56" s="12" t="s">
        <v>44</v>
      </c>
      <c r="F56" s="12" t="s">
        <v>74</v>
      </c>
      <c r="G56" s="23"/>
      <c r="H56" s="23"/>
      <c r="I56" s="13"/>
      <c r="J56" s="18"/>
    </row>
    <row r="57" spans="1:10" ht="18" customHeight="1" x14ac:dyDescent="0.3">
      <c r="A57" s="10">
        <v>37</v>
      </c>
      <c r="B57" s="60"/>
      <c r="C57" s="41" t="s">
        <v>14</v>
      </c>
      <c r="D57" s="12" t="s">
        <v>21</v>
      </c>
      <c r="E57" s="12" t="s">
        <v>22</v>
      </c>
      <c r="F57" s="12" t="s">
        <v>68</v>
      </c>
      <c r="G57" s="23"/>
      <c r="H57" s="23"/>
      <c r="I57" s="13"/>
      <c r="J57" s="18"/>
    </row>
    <row r="58" spans="1:10" x14ac:dyDescent="0.3">
      <c r="A58" s="10">
        <v>36</v>
      </c>
      <c r="B58" s="60"/>
      <c r="C58" s="41" t="s">
        <v>17</v>
      </c>
      <c r="D58" s="12" t="s">
        <v>21</v>
      </c>
      <c r="E58" s="12" t="s">
        <v>22</v>
      </c>
      <c r="F58" s="12" t="s">
        <v>68</v>
      </c>
      <c r="G58" s="23"/>
      <c r="H58" s="23"/>
      <c r="I58" s="13"/>
      <c r="J58" s="18"/>
    </row>
    <row r="59" spans="1:10" ht="17.399999999999999" customHeight="1" x14ac:dyDescent="0.3">
      <c r="A59" s="10">
        <v>37</v>
      </c>
      <c r="B59" s="61"/>
      <c r="C59" s="41" t="s">
        <v>18</v>
      </c>
      <c r="D59" s="12" t="s">
        <v>21</v>
      </c>
      <c r="E59" s="12" t="s">
        <v>44</v>
      </c>
      <c r="F59" s="12" t="s">
        <v>68</v>
      </c>
      <c r="G59" s="23"/>
      <c r="H59" s="23"/>
      <c r="I59" s="13"/>
      <c r="J59" s="18"/>
    </row>
    <row r="60" spans="1:10" x14ac:dyDescent="0.3">
      <c r="B60" s="4"/>
    </row>
    <row r="61" spans="1:10" x14ac:dyDescent="0.3">
      <c r="B61" s="4" t="s">
        <v>69</v>
      </c>
    </row>
    <row r="62" spans="1:10" x14ac:dyDescent="0.3">
      <c r="B62" s="4"/>
    </row>
  </sheetData>
  <mergeCells count="22">
    <mergeCell ref="B53:B59"/>
    <mergeCell ref="J33:J35"/>
    <mergeCell ref="B34:B35"/>
    <mergeCell ref="B36:B39"/>
    <mergeCell ref="B40:B41"/>
    <mergeCell ref="C40:C41"/>
    <mergeCell ref="B43:B44"/>
    <mergeCell ref="C43:C44"/>
    <mergeCell ref="B7:B13"/>
    <mergeCell ref="B14:B20"/>
    <mergeCell ref="B21:B27"/>
    <mergeCell ref="J21:J27"/>
    <mergeCell ref="B28:B32"/>
    <mergeCell ref="J28:J29"/>
    <mergeCell ref="A1:J2"/>
    <mergeCell ref="A3:J3"/>
    <mergeCell ref="A5:A6"/>
    <mergeCell ref="B5:B6"/>
    <mergeCell ref="C5:C6"/>
    <mergeCell ref="D5:F5"/>
    <mergeCell ref="G5:I5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G8" sqref="G8"/>
    </sheetView>
  </sheetViews>
  <sheetFormatPr defaultRowHeight="14.4" x14ac:dyDescent="0.3"/>
  <cols>
    <col min="1" max="1" width="5.5546875" style="1" customWidth="1"/>
    <col min="2" max="2" width="51.109375" style="1" customWidth="1"/>
    <col min="3" max="3" width="18.88671875" style="1" customWidth="1"/>
    <col min="4" max="4" width="6.109375" style="1" customWidth="1"/>
    <col min="5" max="5" width="7.21875" style="1" customWidth="1"/>
    <col min="6" max="6" width="10.88671875" style="1" customWidth="1"/>
    <col min="7" max="8" width="8.88671875" style="20"/>
    <col min="9" max="9" width="7.33203125" style="1" customWidth="1"/>
    <col min="10" max="10" width="17.33203125" style="1" customWidth="1"/>
    <col min="11" max="16384" width="8.88671875" style="1"/>
  </cols>
  <sheetData>
    <row r="1" spans="1:10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3">
      <c r="A4" s="2"/>
    </row>
    <row r="5" spans="1:10" x14ac:dyDescent="0.3">
      <c r="A5" s="67" t="s">
        <v>1</v>
      </c>
      <c r="B5" s="67" t="s">
        <v>2</v>
      </c>
      <c r="C5" s="68" t="s">
        <v>3</v>
      </c>
      <c r="D5" s="69" t="s">
        <v>4</v>
      </c>
      <c r="E5" s="69"/>
      <c r="F5" s="69"/>
      <c r="G5" s="64" t="s">
        <v>75</v>
      </c>
      <c r="H5" s="64"/>
      <c r="I5" s="64"/>
      <c r="J5" s="57" t="s">
        <v>5</v>
      </c>
    </row>
    <row r="6" spans="1:10" x14ac:dyDescent="0.3">
      <c r="A6" s="67"/>
      <c r="B6" s="67"/>
      <c r="C6" s="68"/>
      <c r="D6" s="42" t="s">
        <v>6</v>
      </c>
      <c r="E6" s="42" t="s">
        <v>7</v>
      </c>
      <c r="F6" s="42" t="s">
        <v>8</v>
      </c>
      <c r="G6" s="21" t="s">
        <v>9</v>
      </c>
      <c r="H6" s="21" t="s">
        <v>10</v>
      </c>
      <c r="I6" s="3" t="s">
        <v>11</v>
      </c>
      <c r="J6" s="58"/>
    </row>
    <row r="7" spans="1:10" x14ac:dyDescent="0.3">
      <c r="A7" s="9">
        <v>1</v>
      </c>
      <c r="B7" s="65" t="s">
        <v>12</v>
      </c>
      <c r="C7" s="41" t="s">
        <v>13</v>
      </c>
      <c r="D7" s="12" t="s">
        <v>13</v>
      </c>
      <c r="E7" s="12" t="s">
        <v>13</v>
      </c>
      <c r="F7" s="12" t="s">
        <v>13</v>
      </c>
      <c r="G7" s="22">
        <v>58624.3</v>
      </c>
      <c r="H7" s="22">
        <f>H8+H9+H10+H11+H12+H13</f>
        <v>43138.8</v>
      </c>
      <c r="I7" s="13">
        <f t="shared" ref="I7:I58" si="0">H7*100/G7</f>
        <v>73.585185665329902</v>
      </c>
      <c r="J7" s="7"/>
    </row>
    <row r="8" spans="1:10" ht="15" customHeight="1" x14ac:dyDescent="0.3">
      <c r="A8" s="9">
        <v>2</v>
      </c>
      <c r="B8" s="66"/>
      <c r="C8" s="41" t="s">
        <v>14</v>
      </c>
      <c r="D8" s="12" t="s">
        <v>13</v>
      </c>
      <c r="E8" s="12" t="s">
        <v>13</v>
      </c>
      <c r="F8" s="12" t="s">
        <v>13</v>
      </c>
      <c r="G8" s="22">
        <f>G15+G33+G37</f>
        <v>53081.099999999991</v>
      </c>
      <c r="H8" s="22">
        <f>H15+H33+H37</f>
        <v>39042.300000000003</v>
      </c>
      <c r="I8" s="13">
        <f t="shared" si="0"/>
        <v>73.552168285887092</v>
      </c>
      <c r="J8" s="11"/>
    </row>
    <row r="9" spans="1:10" ht="15" customHeight="1" x14ac:dyDescent="0.3">
      <c r="A9" s="9"/>
      <c r="B9" s="66"/>
      <c r="C9" s="41" t="s">
        <v>17</v>
      </c>
      <c r="D9" s="12" t="s">
        <v>13</v>
      </c>
      <c r="E9" s="12" t="s">
        <v>13</v>
      </c>
      <c r="F9" s="12" t="s">
        <v>13</v>
      </c>
      <c r="G9" s="22">
        <f>G16+G38</f>
        <v>1710.9</v>
      </c>
      <c r="H9" s="22">
        <f>H16+H38</f>
        <v>1310.2</v>
      </c>
      <c r="I9" s="13">
        <f t="shared" si="0"/>
        <v>76.579577999883099</v>
      </c>
      <c r="J9" s="11"/>
    </row>
    <row r="10" spans="1:10" ht="15" customHeight="1" x14ac:dyDescent="0.3">
      <c r="A10" s="9"/>
      <c r="B10" s="66"/>
      <c r="C10" s="41" t="s">
        <v>18</v>
      </c>
      <c r="D10" s="12" t="s">
        <v>13</v>
      </c>
      <c r="E10" s="12" t="s">
        <v>13</v>
      </c>
      <c r="F10" s="12" t="s">
        <v>13</v>
      </c>
      <c r="G10" s="22">
        <f>G17+G39</f>
        <v>3524</v>
      </c>
      <c r="H10" s="22">
        <f>H17+H39</f>
        <v>2667.9000000000005</v>
      </c>
      <c r="I10" s="13">
        <f t="shared" si="0"/>
        <v>75.706583427922837</v>
      </c>
      <c r="J10" s="11"/>
    </row>
    <row r="11" spans="1:10" ht="26.4" customHeight="1" x14ac:dyDescent="0.3">
      <c r="A11" s="9">
        <v>3</v>
      </c>
      <c r="B11" s="66"/>
      <c r="C11" s="41" t="s">
        <v>71</v>
      </c>
      <c r="D11" s="12" t="s">
        <v>13</v>
      </c>
      <c r="E11" s="12" t="s">
        <v>13</v>
      </c>
      <c r="F11" s="12" t="s">
        <v>13</v>
      </c>
      <c r="G11" s="22">
        <f t="shared" ref="G11:H13" si="1">G18</f>
        <v>6</v>
      </c>
      <c r="H11" s="22">
        <f t="shared" si="1"/>
        <v>6</v>
      </c>
      <c r="I11" s="13">
        <f t="shared" si="0"/>
        <v>100</v>
      </c>
      <c r="J11" s="11"/>
    </row>
    <row r="12" spans="1:10" ht="27.6" x14ac:dyDescent="0.3">
      <c r="A12" s="9">
        <v>4</v>
      </c>
      <c r="B12" s="66"/>
      <c r="C12" s="41" t="s">
        <v>15</v>
      </c>
      <c r="D12" s="12" t="s">
        <v>13</v>
      </c>
      <c r="E12" s="12" t="s">
        <v>13</v>
      </c>
      <c r="F12" s="12" t="s">
        <v>13</v>
      </c>
      <c r="G12" s="22">
        <f>G19</f>
        <v>197.8</v>
      </c>
      <c r="H12" s="22">
        <f t="shared" si="1"/>
        <v>112.4</v>
      </c>
      <c r="I12" s="13">
        <f t="shared" si="0"/>
        <v>56.825075834175934</v>
      </c>
      <c r="J12" s="11"/>
    </row>
    <row r="13" spans="1:10" ht="15.6" customHeight="1" x14ac:dyDescent="0.3">
      <c r="A13" s="9">
        <v>5</v>
      </c>
      <c r="B13" s="66"/>
      <c r="C13" s="41" t="s">
        <v>16</v>
      </c>
      <c r="D13" s="12" t="s">
        <v>13</v>
      </c>
      <c r="E13" s="12" t="s">
        <v>13</v>
      </c>
      <c r="F13" s="12" t="s">
        <v>13</v>
      </c>
      <c r="G13" s="22">
        <f t="shared" si="1"/>
        <v>102</v>
      </c>
      <c r="H13" s="22">
        <f t="shared" si="1"/>
        <v>0</v>
      </c>
      <c r="I13" s="13">
        <f t="shared" si="0"/>
        <v>0</v>
      </c>
      <c r="J13" s="11"/>
    </row>
    <row r="14" spans="1:10" s="31" customFormat="1" x14ac:dyDescent="0.3">
      <c r="A14" s="25">
        <v>8</v>
      </c>
      <c r="B14" s="50" t="s">
        <v>19</v>
      </c>
      <c r="C14" s="26" t="s">
        <v>12</v>
      </c>
      <c r="D14" s="27" t="s">
        <v>13</v>
      </c>
      <c r="E14" s="27" t="s">
        <v>13</v>
      </c>
      <c r="F14" s="27" t="s">
        <v>13</v>
      </c>
      <c r="G14" s="28">
        <f>SUM(G15:G20)</f>
        <v>541.9</v>
      </c>
      <c r="H14" s="28">
        <f>SUM(H15:H20)</f>
        <v>237.10000000000002</v>
      </c>
      <c r="I14" s="29">
        <f t="shared" si="0"/>
        <v>43.753460047979338</v>
      </c>
      <c r="J14" s="30"/>
    </row>
    <row r="15" spans="1:10" s="31" customFormat="1" ht="14.4" customHeight="1" x14ac:dyDescent="0.3">
      <c r="A15" s="25">
        <v>9</v>
      </c>
      <c r="B15" s="51"/>
      <c r="C15" s="26" t="s">
        <v>14</v>
      </c>
      <c r="D15" s="27" t="s">
        <v>13</v>
      </c>
      <c r="E15" s="27" t="s">
        <v>13</v>
      </c>
      <c r="F15" s="27" t="s">
        <v>13</v>
      </c>
      <c r="G15" s="28">
        <f>G21+G22+G28+G30</f>
        <v>218.1</v>
      </c>
      <c r="H15" s="28">
        <f>H21+H22+H28+H30</f>
        <v>118.7</v>
      </c>
      <c r="I15" s="29">
        <f t="shared" si="0"/>
        <v>54.424575882622655</v>
      </c>
      <c r="J15" s="32"/>
    </row>
    <row r="16" spans="1:10" s="31" customFormat="1" ht="14.4" customHeight="1" x14ac:dyDescent="0.3">
      <c r="A16" s="25"/>
      <c r="B16" s="51"/>
      <c r="C16" s="26" t="s">
        <v>17</v>
      </c>
      <c r="D16" s="27" t="s">
        <v>13</v>
      </c>
      <c r="E16" s="27" t="s">
        <v>13</v>
      </c>
      <c r="F16" s="27" t="s">
        <v>13</v>
      </c>
      <c r="G16" s="28">
        <f>G23</f>
        <v>6</v>
      </c>
      <c r="H16" s="28">
        <f>H23</f>
        <v>0</v>
      </c>
      <c r="I16" s="29">
        <f t="shared" si="0"/>
        <v>0</v>
      </c>
      <c r="J16" s="32"/>
    </row>
    <row r="17" spans="1:10" s="31" customFormat="1" ht="14.4" customHeight="1" x14ac:dyDescent="0.3">
      <c r="A17" s="25"/>
      <c r="B17" s="51"/>
      <c r="C17" s="26" t="s">
        <v>18</v>
      </c>
      <c r="D17" s="27" t="s">
        <v>13</v>
      </c>
      <c r="E17" s="27" t="s">
        <v>13</v>
      </c>
      <c r="F17" s="27" t="s">
        <v>13</v>
      </c>
      <c r="G17" s="28">
        <f>G24</f>
        <v>12</v>
      </c>
      <c r="H17" s="28">
        <f>H24</f>
        <v>0</v>
      </c>
      <c r="I17" s="29">
        <f t="shared" si="0"/>
        <v>0</v>
      </c>
      <c r="J17" s="32"/>
    </row>
    <row r="18" spans="1:10" s="31" customFormat="1" ht="29.4" customHeight="1" x14ac:dyDescent="0.3">
      <c r="A18" s="25">
        <v>10</v>
      </c>
      <c r="B18" s="51"/>
      <c r="C18" s="26" t="s">
        <v>71</v>
      </c>
      <c r="D18" s="27" t="s">
        <v>13</v>
      </c>
      <c r="E18" s="27" t="s">
        <v>13</v>
      </c>
      <c r="F18" s="27" t="s">
        <v>13</v>
      </c>
      <c r="G18" s="28">
        <f>G26</f>
        <v>6</v>
      </c>
      <c r="H18" s="28">
        <f>H26</f>
        <v>6</v>
      </c>
      <c r="I18" s="29">
        <f t="shared" si="0"/>
        <v>100</v>
      </c>
      <c r="J18" s="32"/>
    </row>
    <row r="19" spans="1:10" s="31" customFormat="1" ht="27.6" x14ac:dyDescent="0.3">
      <c r="A19" s="25">
        <v>11</v>
      </c>
      <c r="B19" s="51"/>
      <c r="C19" s="26" t="s">
        <v>15</v>
      </c>
      <c r="D19" s="27" t="s">
        <v>13</v>
      </c>
      <c r="E19" s="27" t="s">
        <v>13</v>
      </c>
      <c r="F19" s="27" t="s">
        <v>13</v>
      </c>
      <c r="G19" s="28">
        <f>G25+G29+G32</f>
        <v>197.8</v>
      </c>
      <c r="H19" s="28">
        <f>H25+H29+H32</f>
        <v>112.4</v>
      </c>
      <c r="I19" s="29">
        <f t="shared" si="0"/>
        <v>56.825075834175934</v>
      </c>
      <c r="J19" s="32"/>
    </row>
    <row r="20" spans="1:10" s="31" customFormat="1" ht="16.8" customHeight="1" x14ac:dyDescent="0.3">
      <c r="A20" s="25"/>
      <c r="B20" s="52"/>
      <c r="C20" s="26" t="s">
        <v>16</v>
      </c>
      <c r="D20" s="27" t="s">
        <v>13</v>
      </c>
      <c r="E20" s="27" t="s">
        <v>13</v>
      </c>
      <c r="F20" s="27" t="s">
        <v>13</v>
      </c>
      <c r="G20" s="28">
        <f>G27+G31</f>
        <v>102</v>
      </c>
      <c r="H20" s="28">
        <f>H27+H31</f>
        <v>0</v>
      </c>
      <c r="I20" s="29">
        <f t="shared" si="0"/>
        <v>0</v>
      </c>
      <c r="J20" s="32"/>
    </row>
    <row r="21" spans="1:10" ht="17.399999999999999" customHeight="1" x14ac:dyDescent="0.3">
      <c r="A21" s="9">
        <v>12</v>
      </c>
      <c r="B21" s="59" t="s">
        <v>20</v>
      </c>
      <c r="C21" s="41" t="s">
        <v>14</v>
      </c>
      <c r="D21" s="12" t="s">
        <v>21</v>
      </c>
      <c r="E21" s="12" t="s">
        <v>22</v>
      </c>
      <c r="F21" s="12" t="s">
        <v>24</v>
      </c>
      <c r="G21" s="22">
        <v>20</v>
      </c>
      <c r="H21" s="22">
        <v>18</v>
      </c>
      <c r="I21" s="13">
        <f t="shared" si="0"/>
        <v>90</v>
      </c>
      <c r="J21" s="59"/>
    </row>
    <row r="22" spans="1:10" ht="15.6" customHeight="1" x14ac:dyDescent="0.3">
      <c r="A22" s="9">
        <v>13</v>
      </c>
      <c r="B22" s="60"/>
      <c r="C22" s="41" t="s">
        <v>14</v>
      </c>
      <c r="D22" s="12" t="s">
        <v>21</v>
      </c>
      <c r="E22" s="12" t="s">
        <v>22</v>
      </c>
      <c r="F22" s="12" t="s">
        <v>23</v>
      </c>
      <c r="G22" s="22">
        <v>42.4</v>
      </c>
      <c r="H22" s="22">
        <v>9</v>
      </c>
      <c r="I22" s="13">
        <f t="shared" si="0"/>
        <v>21.226415094339622</v>
      </c>
      <c r="J22" s="60"/>
    </row>
    <row r="23" spans="1:10" ht="15.6" customHeight="1" x14ac:dyDescent="0.3">
      <c r="A23" s="9"/>
      <c r="B23" s="60"/>
      <c r="C23" s="41" t="s">
        <v>17</v>
      </c>
      <c r="D23" s="12" t="s">
        <v>21</v>
      </c>
      <c r="E23" s="12" t="s">
        <v>22</v>
      </c>
      <c r="F23" s="12" t="s">
        <v>23</v>
      </c>
      <c r="G23" s="22">
        <v>6</v>
      </c>
      <c r="H23" s="22"/>
      <c r="I23" s="13">
        <f t="shared" si="0"/>
        <v>0</v>
      </c>
      <c r="J23" s="60"/>
    </row>
    <row r="24" spans="1:10" x14ac:dyDescent="0.3">
      <c r="A24" s="9"/>
      <c r="B24" s="60"/>
      <c r="C24" s="41" t="s">
        <v>18</v>
      </c>
      <c r="D24" s="12" t="s">
        <v>21</v>
      </c>
      <c r="E24" s="12" t="s">
        <v>44</v>
      </c>
      <c r="F24" s="12" t="s">
        <v>23</v>
      </c>
      <c r="G24" s="22">
        <v>12</v>
      </c>
      <c r="H24" s="22"/>
      <c r="I24" s="13">
        <f t="shared" si="0"/>
        <v>0</v>
      </c>
      <c r="J24" s="60"/>
    </row>
    <row r="25" spans="1:10" ht="27.6" x14ac:dyDescent="0.3">
      <c r="A25" s="9"/>
      <c r="B25" s="60"/>
      <c r="C25" s="41" t="s">
        <v>15</v>
      </c>
      <c r="D25" s="12" t="s">
        <v>25</v>
      </c>
      <c r="E25" s="12" t="s">
        <v>26</v>
      </c>
      <c r="F25" s="12" t="s">
        <v>23</v>
      </c>
      <c r="G25" s="22">
        <v>37</v>
      </c>
      <c r="H25" s="22">
        <v>26</v>
      </c>
      <c r="I25" s="13">
        <f t="shared" si="0"/>
        <v>70.270270270270274</v>
      </c>
      <c r="J25" s="60"/>
    </row>
    <row r="26" spans="1:10" ht="28.2" customHeight="1" x14ac:dyDescent="0.3">
      <c r="A26" s="9">
        <v>14</v>
      </c>
      <c r="B26" s="60"/>
      <c r="C26" s="41" t="s">
        <v>71</v>
      </c>
      <c r="D26" s="12" t="s">
        <v>72</v>
      </c>
      <c r="E26" s="12" t="s">
        <v>26</v>
      </c>
      <c r="F26" s="12" t="s">
        <v>23</v>
      </c>
      <c r="G26" s="22">
        <v>6</v>
      </c>
      <c r="H26" s="22">
        <v>6</v>
      </c>
      <c r="I26" s="13">
        <f t="shared" si="0"/>
        <v>100</v>
      </c>
      <c r="J26" s="60"/>
    </row>
    <row r="27" spans="1:10" ht="12.6" customHeight="1" x14ac:dyDescent="0.3">
      <c r="A27" s="9">
        <v>15</v>
      </c>
      <c r="B27" s="61"/>
      <c r="C27" s="41" t="s">
        <v>16</v>
      </c>
      <c r="D27" s="12" t="s">
        <v>27</v>
      </c>
      <c r="E27" s="12" t="s">
        <v>28</v>
      </c>
      <c r="F27" s="12" t="s">
        <v>23</v>
      </c>
      <c r="G27" s="22">
        <v>6</v>
      </c>
      <c r="H27" s="22"/>
      <c r="I27" s="13">
        <f t="shared" si="0"/>
        <v>0</v>
      </c>
      <c r="J27" s="60"/>
    </row>
    <row r="28" spans="1:10" ht="15" customHeight="1" x14ac:dyDescent="0.3">
      <c r="A28" s="9">
        <v>16</v>
      </c>
      <c r="B28" s="53" t="s">
        <v>29</v>
      </c>
      <c r="C28" s="41" t="s">
        <v>14</v>
      </c>
      <c r="D28" s="12" t="s">
        <v>21</v>
      </c>
      <c r="E28" s="12" t="s">
        <v>30</v>
      </c>
      <c r="F28" s="12" t="s">
        <v>31</v>
      </c>
      <c r="G28" s="22">
        <v>91.7</v>
      </c>
      <c r="H28" s="22">
        <v>50.9</v>
      </c>
      <c r="I28" s="13">
        <f t="shared" si="0"/>
        <v>55.50708833151581</v>
      </c>
      <c r="J28" s="46"/>
    </row>
    <row r="29" spans="1:10" ht="27.6" x14ac:dyDescent="0.3">
      <c r="A29" s="9">
        <v>17</v>
      </c>
      <c r="B29" s="54"/>
      <c r="C29" s="41" t="s">
        <v>15</v>
      </c>
      <c r="D29" s="12" t="s">
        <v>25</v>
      </c>
      <c r="E29" s="12" t="s">
        <v>26</v>
      </c>
      <c r="F29" s="12" t="s">
        <v>31</v>
      </c>
      <c r="G29" s="22">
        <v>28.8</v>
      </c>
      <c r="H29" s="22">
        <v>28.8</v>
      </c>
      <c r="I29" s="13">
        <f t="shared" si="0"/>
        <v>100</v>
      </c>
      <c r="J29" s="46"/>
    </row>
    <row r="30" spans="1:10" x14ac:dyDescent="0.3">
      <c r="A30" s="9"/>
      <c r="B30" s="54"/>
      <c r="C30" s="41" t="s">
        <v>14</v>
      </c>
      <c r="D30" s="12" t="s">
        <v>21</v>
      </c>
      <c r="E30" s="12" t="s">
        <v>30</v>
      </c>
      <c r="F30" s="12" t="s">
        <v>73</v>
      </c>
      <c r="G30" s="22">
        <v>64</v>
      </c>
      <c r="H30" s="22">
        <v>40.799999999999997</v>
      </c>
      <c r="I30" s="13">
        <f t="shared" si="0"/>
        <v>63.749999999999993</v>
      </c>
      <c r="J30" s="43"/>
    </row>
    <row r="31" spans="1:10" x14ac:dyDescent="0.3">
      <c r="A31" s="9"/>
      <c r="B31" s="54"/>
      <c r="C31" s="41" t="s">
        <v>16</v>
      </c>
      <c r="D31" s="12" t="s">
        <v>27</v>
      </c>
      <c r="E31" s="12" t="s">
        <v>28</v>
      </c>
      <c r="F31" s="12" t="s">
        <v>73</v>
      </c>
      <c r="G31" s="22">
        <v>96</v>
      </c>
      <c r="H31" s="22"/>
      <c r="I31" s="13">
        <f t="shared" si="0"/>
        <v>0</v>
      </c>
      <c r="J31" s="43"/>
    </row>
    <row r="32" spans="1:10" ht="27.6" x14ac:dyDescent="0.3">
      <c r="A32" s="9"/>
      <c r="B32" s="55"/>
      <c r="C32" s="41" t="s">
        <v>15</v>
      </c>
      <c r="D32" s="12" t="s">
        <v>25</v>
      </c>
      <c r="E32" s="12" t="s">
        <v>26</v>
      </c>
      <c r="F32" s="12" t="s">
        <v>73</v>
      </c>
      <c r="G32" s="22">
        <v>132</v>
      </c>
      <c r="H32" s="22">
        <v>57.6</v>
      </c>
      <c r="I32" s="13">
        <f t="shared" si="0"/>
        <v>43.636363636363633</v>
      </c>
      <c r="J32" s="43"/>
    </row>
    <row r="33" spans="1:10" s="31" customFormat="1" ht="58.2" customHeight="1" x14ac:dyDescent="0.3">
      <c r="A33" s="25"/>
      <c r="B33" s="33" t="s">
        <v>32</v>
      </c>
      <c r="C33" s="26" t="s">
        <v>14</v>
      </c>
      <c r="D33" s="27" t="s">
        <v>13</v>
      </c>
      <c r="E33" s="27" t="s">
        <v>13</v>
      </c>
      <c r="F33" s="27" t="s">
        <v>13</v>
      </c>
      <c r="G33" s="28">
        <f>G35</f>
        <v>2734</v>
      </c>
      <c r="H33" s="28">
        <f>H35</f>
        <v>2574.1</v>
      </c>
      <c r="I33" s="29">
        <f t="shared" si="0"/>
        <v>94.151426481346007</v>
      </c>
      <c r="J33" s="47"/>
    </row>
    <row r="34" spans="1:10" ht="20.399999999999999" customHeight="1" x14ac:dyDescent="0.3">
      <c r="A34" s="9">
        <v>18</v>
      </c>
      <c r="B34" s="44" t="s">
        <v>33</v>
      </c>
      <c r="C34" s="41" t="s">
        <v>14</v>
      </c>
      <c r="D34" s="12" t="s">
        <v>13</v>
      </c>
      <c r="E34" s="12" t="s">
        <v>13</v>
      </c>
      <c r="F34" s="12" t="s">
        <v>13</v>
      </c>
      <c r="G34" s="22">
        <f>G35</f>
        <v>2734</v>
      </c>
      <c r="H34" s="22">
        <f>H35</f>
        <v>2574.1</v>
      </c>
      <c r="I34" s="13">
        <f t="shared" si="0"/>
        <v>94.151426481346007</v>
      </c>
      <c r="J34" s="48"/>
    </row>
    <row r="35" spans="1:10" x14ac:dyDescent="0.3">
      <c r="A35" s="9">
        <v>19</v>
      </c>
      <c r="B35" s="45"/>
      <c r="C35" s="41" t="s">
        <v>14</v>
      </c>
      <c r="D35" s="12" t="s">
        <v>21</v>
      </c>
      <c r="E35" s="12" t="s">
        <v>34</v>
      </c>
      <c r="F35" s="12" t="s">
        <v>35</v>
      </c>
      <c r="G35" s="22">
        <v>2734</v>
      </c>
      <c r="H35" s="22">
        <v>2574.1</v>
      </c>
      <c r="I35" s="13">
        <f t="shared" si="0"/>
        <v>94.151426481346007</v>
      </c>
      <c r="J35" s="49"/>
    </row>
    <row r="36" spans="1:10" s="31" customFormat="1" x14ac:dyDescent="0.3">
      <c r="A36" s="25">
        <v>20</v>
      </c>
      <c r="B36" s="50" t="s">
        <v>36</v>
      </c>
      <c r="C36" s="26" t="s">
        <v>37</v>
      </c>
      <c r="D36" s="27" t="s">
        <v>13</v>
      </c>
      <c r="E36" s="27" t="s">
        <v>13</v>
      </c>
      <c r="F36" s="27" t="s">
        <v>13</v>
      </c>
      <c r="G36" s="28">
        <f>SUM(G37:G39)</f>
        <v>55345.899999999994</v>
      </c>
      <c r="H36" s="28">
        <f>SUM(H37:H39)</f>
        <v>40327.599999999999</v>
      </c>
      <c r="I36" s="29">
        <f t="shared" si="0"/>
        <v>72.864656641232685</v>
      </c>
      <c r="J36" s="34"/>
    </row>
    <row r="37" spans="1:10" s="31" customFormat="1" ht="16.8" customHeight="1" x14ac:dyDescent="0.3">
      <c r="A37" s="25">
        <v>21</v>
      </c>
      <c r="B37" s="51"/>
      <c r="C37" s="26" t="s">
        <v>14</v>
      </c>
      <c r="D37" s="27" t="s">
        <v>13</v>
      </c>
      <c r="E37" s="27" t="s">
        <v>13</v>
      </c>
      <c r="F37" s="27" t="s">
        <v>13</v>
      </c>
      <c r="G37" s="28">
        <f>G40+G41+G45+G46+G47+G48+G49+G50+G51+G52+G53+G54+G57</f>
        <v>50128.999999999993</v>
      </c>
      <c r="H37" s="28">
        <f>H40+H41+H45+H46+H47+H48+H49+H50+H51+H52+H53+H54+H57</f>
        <v>36349.5</v>
      </c>
      <c r="I37" s="29">
        <f t="shared" si="0"/>
        <v>72.511919248339296</v>
      </c>
      <c r="J37" s="35"/>
    </row>
    <row r="38" spans="1:10" s="31" customFormat="1" ht="14.4" customHeight="1" x14ac:dyDescent="0.3">
      <c r="A38" s="25">
        <v>22</v>
      </c>
      <c r="B38" s="51"/>
      <c r="C38" s="26" t="s">
        <v>17</v>
      </c>
      <c r="D38" s="27" t="s">
        <v>13</v>
      </c>
      <c r="E38" s="27" t="s">
        <v>13</v>
      </c>
      <c r="F38" s="27" t="s">
        <v>13</v>
      </c>
      <c r="G38" s="28">
        <f>G42+G58+G55</f>
        <v>1704.9</v>
      </c>
      <c r="H38" s="28">
        <f>H42+H58+H55</f>
        <v>1310.2</v>
      </c>
      <c r="I38" s="29">
        <f t="shared" si="0"/>
        <v>76.849082057598679</v>
      </c>
      <c r="J38" s="35"/>
    </row>
    <row r="39" spans="1:10" s="31" customFormat="1" ht="15.6" customHeight="1" x14ac:dyDescent="0.3">
      <c r="A39" s="25"/>
      <c r="B39" s="52"/>
      <c r="C39" s="26" t="s">
        <v>18</v>
      </c>
      <c r="D39" s="27" t="s">
        <v>13</v>
      </c>
      <c r="E39" s="27" t="s">
        <v>13</v>
      </c>
      <c r="F39" s="27" t="s">
        <v>13</v>
      </c>
      <c r="G39" s="28">
        <f>G43+G44+G59+G56</f>
        <v>3512</v>
      </c>
      <c r="H39" s="28">
        <f>H43+H44+H59+H56</f>
        <v>2667.9000000000005</v>
      </c>
      <c r="I39" s="29">
        <f t="shared" si="0"/>
        <v>75.965261958997743</v>
      </c>
      <c r="J39" s="34"/>
    </row>
    <row r="40" spans="1:10" ht="15" customHeight="1" x14ac:dyDescent="0.3">
      <c r="A40" s="10">
        <v>23</v>
      </c>
      <c r="B40" s="44" t="s">
        <v>38</v>
      </c>
      <c r="C40" s="57" t="s">
        <v>14</v>
      </c>
      <c r="D40" s="12" t="s">
        <v>21</v>
      </c>
      <c r="E40" s="12" t="s">
        <v>30</v>
      </c>
      <c r="F40" s="12" t="s">
        <v>39</v>
      </c>
      <c r="G40" s="22">
        <v>33027.199999999997</v>
      </c>
      <c r="H40" s="22">
        <v>23835.9</v>
      </c>
      <c r="I40" s="13">
        <f t="shared" si="0"/>
        <v>72.170514000581349</v>
      </c>
      <c r="J40" s="16"/>
    </row>
    <row r="41" spans="1:10" x14ac:dyDescent="0.3">
      <c r="A41" s="10">
        <v>24</v>
      </c>
      <c r="B41" s="45"/>
      <c r="C41" s="58"/>
      <c r="D41" s="12" t="s">
        <v>21</v>
      </c>
      <c r="E41" s="12" t="s">
        <v>30</v>
      </c>
      <c r="F41" s="12" t="s">
        <v>40</v>
      </c>
      <c r="G41" s="22">
        <v>6985.7</v>
      </c>
      <c r="H41" s="22">
        <v>4465.5</v>
      </c>
      <c r="I41" s="13">
        <f t="shared" si="0"/>
        <v>63.923443606224147</v>
      </c>
      <c r="J41" s="24"/>
    </row>
    <row r="42" spans="1:10" ht="16.2" customHeight="1" x14ac:dyDescent="0.3">
      <c r="A42" s="10">
        <v>25</v>
      </c>
      <c r="B42" s="40" t="s">
        <v>41</v>
      </c>
      <c r="C42" s="41" t="s">
        <v>17</v>
      </c>
      <c r="D42" s="12" t="s">
        <v>21</v>
      </c>
      <c r="E42" s="12" t="s">
        <v>22</v>
      </c>
      <c r="F42" s="12" t="s">
        <v>42</v>
      </c>
      <c r="G42" s="23">
        <v>1657</v>
      </c>
      <c r="H42" s="23">
        <v>1262.3</v>
      </c>
      <c r="I42" s="13">
        <f t="shared" si="0"/>
        <v>76.179843089921548</v>
      </c>
      <c r="J42" s="18"/>
    </row>
    <row r="43" spans="1:10" x14ac:dyDescent="0.3">
      <c r="A43" s="10">
        <v>26</v>
      </c>
      <c r="B43" s="56" t="s">
        <v>43</v>
      </c>
      <c r="C43" s="57" t="s">
        <v>18</v>
      </c>
      <c r="D43" s="12" t="s">
        <v>21</v>
      </c>
      <c r="E43" s="12" t="s">
        <v>44</v>
      </c>
      <c r="F43" s="12" t="s">
        <v>45</v>
      </c>
      <c r="G43" s="23">
        <v>2150</v>
      </c>
      <c r="H43" s="23">
        <v>1627.9</v>
      </c>
      <c r="I43" s="13">
        <f t="shared" si="0"/>
        <v>75.716279069767438</v>
      </c>
      <c r="J43" s="18"/>
    </row>
    <row r="44" spans="1:10" x14ac:dyDescent="0.3">
      <c r="A44" s="10">
        <v>27</v>
      </c>
      <c r="B44" s="56"/>
      <c r="C44" s="58"/>
      <c r="D44" s="12" t="s">
        <v>21</v>
      </c>
      <c r="E44" s="12" t="s">
        <v>44</v>
      </c>
      <c r="F44" s="12" t="s">
        <v>46</v>
      </c>
      <c r="G44" s="23">
        <v>1269.2</v>
      </c>
      <c r="H44" s="23">
        <v>947.2</v>
      </c>
      <c r="I44" s="13">
        <f t="shared" si="0"/>
        <v>74.629687992436175</v>
      </c>
      <c r="J44" s="18"/>
    </row>
    <row r="45" spans="1:10" ht="39" customHeight="1" x14ac:dyDescent="0.3">
      <c r="A45" s="10">
        <v>28</v>
      </c>
      <c r="B45" s="40" t="s">
        <v>47</v>
      </c>
      <c r="C45" s="41" t="s">
        <v>14</v>
      </c>
      <c r="D45" s="12" t="s">
        <v>21</v>
      </c>
      <c r="E45" s="12" t="s">
        <v>22</v>
      </c>
      <c r="F45" s="12" t="s">
        <v>48</v>
      </c>
      <c r="G45" s="23">
        <v>1080</v>
      </c>
      <c r="H45" s="23">
        <v>744.4</v>
      </c>
      <c r="I45" s="13">
        <f t="shared" si="0"/>
        <v>68.925925925925924</v>
      </c>
      <c r="J45" s="15"/>
    </row>
    <row r="46" spans="1:10" ht="52.8" customHeight="1" x14ac:dyDescent="0.3">
      <c r="A46" s="10">
        <v>29</v>
      </c>
      <c r="B46" s="40" t="s">
        <v>49</v>
      </c>
      <c r="C46" s="41" t="s">
        <v>14</v>
      </c>
      <c r="D46" s="12" t="s">
        <v>21</v>
      </c>
      <c r="E46" s="12" t="s">
        <v>22</v>
      </c>
      <c r="F46" s="12" t="s">
        <v>50</v>
      </c>
      <c r="G46" s="23">
        <v>1006.8</v>
      </c>
      <c r="H46" s="23">
        <v>661</v>
      </c>
      <c r="I46" s="13">
        <f t="shared" si="0"/>
        <v>65.653555820421133</v>
      </c>
      <c r="J46" s="18"/>
    </row>
    <row r="47" spans="1:10" ht="65.400000000000006" customHeight="1" x14ac:dyDescent="0.3">
      <c r="A47" s="10">
        <v>30</v>
      </c>
      <c r="B47" s="40" t="s">
        <v>51</v>
      </c>
      <c r="C47" s="41" t="s">
        <v>14</v>
      </c>
      <c r="D47" s="12" t="s">
        <v>21</v>
      </c>
      <c r="E47" s="12" t="s">
        <v>22</v>
      </c>
      <c r="F47" s="12" t="s">
        <v>52</v>
      </c>
      <c r="G47" s="23">
        <v>803.6</v>
      </c>
      <c r="H47" s="23">
        <v>472.1</v>
      </c>
      <c r="I47" s="13">
        <f t="shared" si="0"/>
        <v>58.748133399701345</v>
      </c>
      <c r="J47" s="15"/>
    </row>
    <row r="48" spans="1:10" ht="24.6" customHeight="1" x14ac:dyDescent="0.3">
      <c r="A48" s="10">
        <v>31</v>
      </c>
      <c r="B48" s="40" t="s">
        <v>53</v>
      </c>
      <c r="C48" s="41" t="s">
        <v>14</v>
      </c>
      <c r="D48" s="12" t="s">
        <v>21</v>
      </c>
      <c r="E48" s="12" t="s">
        <v>54</v>
      </c>
      <c r="F48" s="12" t="s">
        <v>55</v>
      </c>
      <c r="G48" s="23">
        <v>450.5</v>
      </c>
      <c r="H48" s="23">
        <v>294.2</v>
      </c>
      <c r="I48" s="13">
        <f t="shared" si="0"/>
        <v>65.305216426193113</v>
      </c>
      <c r="J48" s="18"/>
    </row>
    <row r="49" spans="1:10" ht="25.2" x14ac:dyDescent="0.3">
      <c r="A49" s="10">
        <v>32</v>
      </c>
      <c r="B49" s="40" t="s">
        <v>56</v>
      </c>
      <c r="C49" s="41" t="s">
        <v>14</v>
      </c>
      <c r="D49" s="12" t="s">
        <v>21</v>
      </c>
      <c r="E49" s="12" t="s">
        <v>57</v>
      </c>
      <c r="F49" s="12" t="s">
        <v>58</v>
      </c>
      <c r="G49" s="23">
        <v>3200</v>
      </c>
      <c r="H49" s="23">
        <v>2388.1</v>
      </c>
      <c r="I49" s="13">
        <f t="shared" si="0"/>
        <v>74.628124999999997</v>
      </c>
      <c r="J49" s="18"/>
    </row>
    <row r="50" spans="1:10" ht="36.6" customHeight="1" x14ac:dyDescent="0.3">
      <c r="A50" s="10">
        <v>33</v>
      </c>
      <c r="B50" s="40" t="s">
        <v>59</v>
      </c>
      <c r="C50" s="41" t="s">
        <v>14</v>
      </c>
      <c r="D50" s="12" t="s">
        <v>21</v>
      </c>
      <c r="E50" s="12" t="s">
        <v>60</v>
      </c>
      <c r="F50" s="12" t="s">
        <v>61</v>
      </c>
      <c r="G50" s="23">
        <v>240</v>
      </c>
      <c r="H50" s="23">
        <v>153.1</v>
      </c>
      <c r="I50" s="13">
        <f t="shared" si="0"/>
        <v>63.791666666666664</v>
      </c>
      <c r="J50" s="18"/>
    </row>
    <row r="51" spans="1:10" ht="37.200000000000003" customHeight="1" x14ac:dyDescent="0.3">
      <c r="A51" s="10">
        <v>34</v>
      </c>
      <c r="B51" s="40" t="s">
        <v>62</v>
      </c>
      <c r="C51" s="41" t="s">
        <v>14</v>
      </c>
      <c r="D51" s="12" t="s">
        <v>21</v>
      </c>
      <c r="E51" s="12" t="s">
        <v>60</v>
      </c>
      <c r="F51" s="12" t="s">
        <v>63</v>
      </c>
      <c r="G51" s="23">
        <v>2248.6999999999998</v>
      </c>
      <c r="H51" s="23">
        <v>2248.6999999999998</v>
      </c>
      <c r="I51" s="13">
        <f t="shared" si="0"/>
        <v>100</v>
      </c>
      <c r="J51" s="18"/>
    </row>
    <row r="52" spans="1:10" ht="42.6" customHeight="1" x14ac:dyDescent="0.3">
      <c r="A52" s="10">
        <v>35</v>
      </c>
      <c r="B52" s="40" t="s">
        <v>64</v>
      </c>
      <c r="C52" s="41" t="s">
        <v>14</v>
      </c>
      <c r="D52" s="12" t="s">
        <v>21</v>
      </c>
      <c r="E52" s="12" t="s">
        <v>60</v>
      </c>
      <c r="F52" s="12" t="s">
        <v>65</v>
      </c>
      <c r="G52" s="23"/>
      <c r="H52" s="23"/>
      <c r="I52" s="13"/>
      <c r="J52" s="18"/>
    </row>
    <row r="53" spans="1:10" ht="15.6" customHeight="1" x14ac:dyDescent="0.3">
      <c r="A53" s="10">
        <v>36</v>
      </c>
      <c r="B53" s="59" t="s">
        <v>66</v>
      </c>
      <c r="C53" s="41" t="s">
        <v>14</v>
      </c>
      <c r="D53" s="12" t="s">
        <v>21</v>
      </c>
      <c r="E53" s="12" t="s">
        <v>22</v>
      </c>
      <c r="F53" s="12" t="s">
        <v>67</v>
      </c>
      <c r="G53" s="23">
        <v>609.5</v>
      </c>
      <c r="H53" s="23">
        <v>609.5</v>
      </c>
      <c r="I53" s="13">
        <f t="shared" si="0"/>
        <v>100</v>
      </c>
      <c r="J53" s="18"/>
    </row>
    <row r="54" spans="1:10" ht="15.6" customHeight="1" x14ac:dyDescent="0.3">
      <c r="A54" s="10"/>
      <c r="B54" s="60"/>
      <c r="C54" s="41" t="s">
        <v>14</v>
      </c>
      <c r="D54" s="12" t="s">
        <v>21</v>
      </c>
      <c r="E54" s="12" t="s">
        <v>30</v>
      </c>
      <c r="F54" s="12" t="s">
        <v>74</v>
      </c>
      <c r="G54" s="23"/>
      <c r="H54" s="23"/>
      <c r="I54" s="13"/>
      <c r="J54" s="18"/>
    </row>
    <row r="55" spans="1:10" ht="15.6" customHeight="1" x14ac:dyDescent="0.3">
      <c r="A55" s="10"/>
      <c r="B55" s="60"/>
      <c r="C55" s="41" t="s">
        <v>17</v>
      </c>
      <c r="D55" s="12" t="s">
        <v>21</v>
      </c>
      <c r="E55" s="12" t="s">
        <v>22</v>
      </c>
      <c r="F55" s="12" t="s">
        <v>74</v>
      </c>
      <c r="G55" s="23"/>
      <c r="H55" s="23"/>
      <c r="I55" s="13"/>
      <c r="J55" s="18"/>
    </row>
    <row r="56" spans="1:10" ht="15.6" customHeight="1" x14ac:dyDescent="0.3">
      <c r="A56" s="10"/>
      <c r="B56" s="60"/>
      <c r="C56" s="41" t="s">
        <v>18</v>
      </c>
      <c r="D56" s="12" t="s">
        <v>21</v>
      </c>
      <c r="E56" s="12" t="s">
        <v>44</v>
      </c>
      <c r="F56" s="12" t="s">
        <v>74</v>
      </c>
      <c r="G56" s="23"/>
      <c r="H56" s="23"/>
      <c r="I56" s="13"/>
      <c r="J56" s="18"/>
    </row>
    <row r="57" spans="1:10" ht="18" customHeight="1" x14ac:dyDescent="0.3">
      <c r="A57" s="10">
        <v>37</v>
      </c>
      <c r="B57" s="60"/>
      <c r="C57" s="41" t="s">
        <v>14</v>
      </c>
      <c r="D57" s="12" t="s">
        <v>21</v>
      </c>
      <c r="E57" s="12" t="s">
        <v>22</v>
      </c>
      <c r="F57" s="12" t="s">
        <v>68</v>
      </c>
      <c r="G57" s="23">
        <v>477</v>
      </c>
      <c r="H57" s="23">
        <v>477</v>
      </c>
      <c r="I57" s="13">
        <f t="shared" si="0"/>
        <v>100</v>
      </c>
      <c r="J57" s="18"/>
    </row>
    <row r="58" spans="1:10" x14ac:dyDescent="0.3">
      <c r="A58" s="10">
        <v>36</v>
      </c>
      <c r="B58" s="60"/>
      <c r="C58" s="41" t="s">
        <v>17</v>
      </c>
      <c r="D58" s="12" t="s">
        <v>21</v>
      </c>
      <c r="E58" s="12" t="s">
        <v>22</v>
      </c>
      <c r="F58" s="12" t="s">
        <v>68</v>
      </c>
      <c r="G58" s="23">
        <v>47.9</v>
      </c>
      <c r="H58" s="23">
        <v>47.9</v>
      </c>
      <c r="I58" s="13">
        <f t="shared" si="0"/>
        <v>100</v>
      </c>
      <c r="J58" s="18"/>
    </row>
    <row r="59" spans="1:10" ht="17.399999999999999" customHeight="1" x14ac:dyDescent="0.3">
      <c r="A59" s="10">
        <v>37</v>
      </c>
      <c r="B59" s="61"/>
      <c r="C59" s="41" t="s">
        <v>18</v>
      </c>
      <c r="D59" s="12" t="s">
        <v>21</v>
      </c>
      <c r="E59" s="12" t="s">
        <v>44</v>
      </c>
      <c r="F59" s="12" t="s">
        <v>68</v>
      </c>
      <c r="G59" s="23">
        <v>92.8</v>
      </c>
      <c r="H59" s="23">
        <v>92.8</v>
      </c>
      <c r="I59" s="13">
        <f>H59*100/G59</f>
        <v>100</v>
      </c>
      <c r="J59" s="18"/>
    </row>
    <row r="60" spans="1:10" x14ac:dyDescent="0.3">
      <c r="B60" s="4"/>
    </row>
    <row r="61" spans="1:10" x14ac:dyDescent="0.3">
      <c r="B61" s="4" t="s">
        <v>69</v>
      </c>
    </row>
    <row r="62" spans="1:10" x14ac:dyDescent="0.3">
      <c r="B62" s="4"/>
    </row>
  </sheetData>
  <mergeCells count="22">
    <mergeCell ref="B53:B59"/>
    <mergeCell ref="J33:J35"/>
    <mergeCell ref="B34:B35"/>
    <mergeCell ref="B36:B39"/>
    <mergeCell ref="B40:B41"/>
    <mergeCell ref="C40:C41"/>
    <mergeCell ref="B43:B44"/>
    <mergeCell ref="C43:C44"/>
    <mergeCell ref="B7:B13"/>
    <mergeCell ref="B14:B20"/>
    <mergeCell ref="B21:B27"/>
    <mergeCell ref="J21:J27"/>
    <mergeCell ref="B28:B32"/>
    <mergeCell ref="J28:J29"/>
    <mergeCell ref="A1:J2"/>
    <mergeCell ref="A3:J3"/>
    <mergeCell ref="A5:A6"/>
    <mergeCell ref="B5:B6"/>
    <mergeCell ref="C5:C6"/>
    <mergeCell ref="D5:F5"/>
    <mergeCell ref="G5:I5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XFD1048576"/>
    </sheetView>
  </sheetViews>
  <sheetFormatPr defaultRowHeight="14.4" x14ac:dyDescent="0.3"/>
  <cols>
    <col min="1" max="1" width="5.5546875" customWidth="1"/>
    <col min="2" max="2" width="51.109375" customWidth="1"/>
    <col min="3" max="3" width="18.88671875" customWidth="1"/>
    <col min="4" max="4" width="6.109375" customWidth="1"/>
    <col min="5" max="5" width="7.21875" customWidth="1"/>
    <col min="6" max="6" width="10.88671875" customWidth="1"/>
    <col min="7" max="8" width="8.88671875" style="20"/>
    <col min="9" max="9" width="7.33203125" customWidth="1"/>
    <col min="10" max="10" width="17.33203125" customWidth="1"/>
  </cols>
  <sheetData>
    <row r="1" spans="1:10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3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">
      <c r="A3" s="63" t="s">
        <v>70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3">
      <c r="A4" s="2"/>
      <c r="B4" s="1"/>
      <c r="C4" s="1"/>
      <c r="D4" s="1"/>
      <c r="E4" s="1"/>
      <c r="F4" s="1"/>
      <c r="I4" s="1"/>
      <c r="J4" s="1"/>
    </row>
    <row r="5" spans="1:10" x14ac:dyDescent="0.3">
      <c r="A5" s="67" t="s">
        <v>1</v>
      </c>
      <c r="B5" s="67" t="s">
        <v>2</v>
      </c>
      <c r="C5" s="68" t="s">
        <v>3</v>
      </c>
      <c r="D5" s="69" t="s">
        <v>4</v>
      </c>
      <c r="E5" s="69"/>
      <c r="F5" s="69"/>
      <c r="G5" s="64" t="s">
        <v>75</v>
      </c>
      <c r="H5" s="64"/>
      <c r="I5" s="64"/>
      <c r="J5" s="57" t="s">
        <v>5</v>
      </c>
    </row>
    <row r="6" spans="1:10" x14ac:dyDescent="0.3">
      <c r="A6" s="67"/>
      <c r="B6" s="67"/>
      <c r="C6" s="68"/>
      <c r="D6" s="5" t="s">
        <v>6</v>
      </c>
      <c r="E6" s="5" t="s">
        <v>7</v>
      </c>
      <c r="F6" s="5" t="s">
        <v>8</v>
      </c>
      <c r="G6" s="21" t="s">
        <v>9</v>
      </c>
      <c r="H6" s="21" t="s">
        <v>10</v>
      </c>
      <c r="I6" s="3" t="s">
        <v>11</v>
      </c>
      <c r="J6" s="58"/>
    </row>
    <row r="7" spans="1:10" x14ac:dyDescent="0.3">
      <c r="A7" s="9">
        <v>1</v>
      </c>
      <c r="B7" s="65" t="s">
        <v>12</v>
      </c>
      <c r="C7" s="6" t="s">
        <v>13</v>
      </c>
      <c r="D7" s="12" t="s">
        <v>13</v>
      </c>
      <c r="E7" s="12" t="s">
        <v>13</v>
      </c>
      <c r="F7" s="12" t="s">
        <v>13</v>
      </c>
      <c r="G7" s="22">
        <f>G8+G9+G10+G11+G12+G13</f>
        <v>61017.899999999994</v>
      </c>
      <c r="H7" s="22">
        <f>H8+H9+H10+H11+H12+H13</f>
        <v>58739.799999999988</v>
      </c>
      <c r="I7" s="13">
        <f t="shared" ref="I7:I58" si="0">H7*100/G7</f>
        <v>96.266505402513033</v>
      </c>
      <c r="J7" s="7"/>
    </row>
    <row r="8" spans="1:10" ht="15" customHeight="1" x14ac:dyDescent="0.3">
      <c r="A8" s="9">
        <v>2</v>
      </c>
      <c r="B8" s="66"/>
      <c r="C8" s="6" t="s">
        <v>14</v>
      </c>
      <c r="D8" s="12" t="s">
        <v>13</v>
      </c>
      <c r="E8" s="12" t="s">
        <v>13</v>
      </c>
      <c r="F8" s="12" t="s">
        <v>13</v>
      </c>
      <c r="G8" s="22">
        <f>G15+G33+G37</f>
        <v>55192.499999999993</v>
      </c>
      <c r="H8" s="22">
        <f>H15+H33+H37</f>
        <v>53045.099999999991</v>
      </c>
      <c r="I8" s="13">
        <f t="shared" si="0"/>
        <v>96.109253974724822</v>
      </c>
      <c r="J8" s="11"/>
    </row>
    <row r="9" spans="1:10" s="1" customFormat="1" ht="15" customHeight="1" x14ac:dyDescent="0.3">
      <c r="A9" s="9"/>
      <c r="B9" s="66"/>
      <c r="C9" s="17" t="s">
        <v>17</v>
      </c>
      <c r="D9" s="12" t="s">
        <v>13</v>
      </c>
      <c r="E9" s="12" t="s">
        <v>13</v>
      </c>
      <c r="F9" s="12" t="s">
        <v>13</v>
      </c>
      <c r="G9" s="22">
        <f>G16+G38</f>
        <v>1738.2</v>
      </c>
      <c r="H9" s="22">
        <f>H16+H38</f>
        <v>1738.2</v>
      </c>
      <c r="I9" s="13">
        <f t="shared" si="0"/>
        <v>100</v>
      </c>
      <c r="J9" s="11"/>
    </row>
    <row r="10" spans="1:10" s="1" customFormat="1" ht="15" customHeight="1" x14ac:dyDescent="0.3">
      <c r="A10" s="9"/>
      <c r="B10" s="66"/>
      <c r="C10" s="17" t="s">
        <v>18</v>
      </c>
      <c r="D10" s="12" t="s">
        <v>13</v>
      </c>
      <c r="E10" s="12" t="s">
        <v>13</v>
      </c>
      <c r="F10" s="12" t="s">
        <v>13</v>
      </c>
      <c r="G10" s="22">
        <f>G17+G39</f>
        <v>3784.3</v>
      </c>
      <c r="H10" s="22">
        <f>H17+H39</f>
        <v>3784.3</v>
      </c>
      <c r="I10" s="13">
        <f t="shared" si="0"/>
        <v>100</v>
      </c>
      <c r="J10" s="11"/>
    </row>
    <row r="11" spans="1:10" ht="26.4" customHeight="1" x14ac:dyDescent="0.3">
      <c r="A11" s="9">
        <v>3</v>
      </c>
      <c r="B11" s="66"/>
      <c r="C11" s="6" t="s">
        <v>71</v>
      </c>
      <c r="D11" s="12" t="s">
        <v>13</v>
      </c>
      <c r="E11" s="12" t="s">
        <v>13</v>
      </c>
      <c r="F11" s="12" t="s">
        <v>13</v>
      </c>
      <c r="G11" s="22">
        <f t="shared" ref="G11:H13" si="1">G18</f>
        <v>6</v>
      </c>
      <c r="H11" s="22">
        <f t="shared" si="1"/>
        <v>6</v>
      </c>
      <c r="I11" s="13">
        <f t="shared" si="0"/>
        <v>100</v>
      </c>
      <c r="J11" s="11"/>
    </row>
    <row r="12" spans="1:10" ht="27.6" x14ac:dyDescent="0.3">
      <c r="A12" s="9">
        <v>4</v>
      </c>
      <c r="B12" s="66"/>
      <c r="C12" s="6" t="s">
        <v>15</v>
      </c>
      <c r="D12" s="12" t="s">
        <v>13</v>
      </c>
      <c r="E12" s="12" t="s">
        <v>13</v>
      </c>
      <c r="F12" s="12" t="s">
        <v>13</v>
      </c>
      <c r="G12" s="22">
        <f>G19</f>
        <v>214</v>
      </c>
      <c r="H12" s="22">
        <f t="shared" si="1"/>
        <v>158.19999999999999</v>
      </c>
      <c r="I12" s="13">
        <f t="shared" si="0"/>
        <v>73.925233644859802</v>
      </c>
      <c r="J12" s="11"/>
    </row>
    <row r="13" spans="1:10" ht="15.6" customHeight="1" x14ac:dyDescent="0.3">
      <c r="A13" s="9">
        <v>5</v>
      </c>
      <c r="B13" s="66"/>
      <c r="C13" s="6" t="s">
        <v>16</v>
      </c>
      <c r="D13" s="12" t="s">
        <v>13</v>
      </c>
      <c r="E13" s="12" t="s">
        <v>13</v>
      </c>
      <c r="F13" s="12" t="s">
        <v>13</v>
      </c>
      <c r="G13" s="22">
        <f t="shared" si="1"/>
        <v>82.9</v>
      </c>
      <c r="H13" s="22">
        <f t="shared" si="1"/>
        <v>8</v>
      </c>
      <c r="I13" s="13">
        <f t="shared" si="0"/>
        <v>9.6501809408926409</v>
      </c>
      <c r="J13" s="11"/>
    </row>
    <row r="14" spans="1:10" s="31" customFormat="1" x14ac:dyDescent="0.3">
      <c r="A14" s="25">
        <v>8</v>
      </c>
      <c r="B14" s="50" t="s">
        <v>19</v>
      </c>
      <c r="C14" s="26" t="s">
        <v>12</v>
      </c>
      <c r="D14" s="27" t="s">
        <v>13</v>
      </c>
      <c r="E14" s="27" t="s">
        <v>13</v>
      </c>
      <c r="F14" s="27" t="s">
        <v>13</v>
      </c>
      <c r="G14" s="28">
        <f>SUM(G15:G20)</f>
        <v>501.20000000000005</v>
      </c>
      <c r="H14" s="28">
        <f>SUM(H15:H20)</f>
        <v>370.5</v>
      </c>
      <c r="I14" s="29">
        <f t="shared" si="0"/>
        <v>73.922585794094161</v>
      </c>
      <c r="J14" s="30"/>
    </row>
    <row r="15" spans="1:10" s="31" customFormat="1" ht="14.4" customHeight="1" x14ac:dyDescent="0.3">
      <c r="A15" s="25">
        <v>9</v>
      </c>
      <c r="B15" s="51"/>
      <c r="C15" s="26" t="s">
        <v>14</v>
      </c>
      <c r="D15" s="27" t="s">
        <v>13</v>
      </c>
      <c r="E15" s="27" t="s">
        <v>13</v>
      </c>
      <c r="F15" s="27" t="s">
        <v>13</v>
      </c>
      <c r="G15" s="28">
        <f>G21+G22+G28+G30</f>
        <v>184.3</v>
      </c>
      <c r="H15" s="28">
        <f>H21+H22+H28+H30</f>
        <v>184.3</v>
      </c>
      <c r="I15" s="29">
        <f t="shared" si="0"/>
        <v>100</v>
      </c>
      <c r="J15" s="32"/>
    </row>
    <row r="16" spans="1:10" s="31" customFormat="1" ht="14.4" customHeight="1" x14ac:dyDescent="0.3">
      <c r="A16" s="25"/>
      <c r="B16" s="51"/>
      <c r="C16" s="26" t="s">
        <v>17</v>
      </c>
      <c r="D16" s="27" t="s">
        <v>13</v>
      </c>
      <c r="E16" s="27" t="s">
        <v>13</v>
      </c>
      <c r="F16" s="27" t="s">
        <v>13</v>
      </c>
      <c r="G16" s="28">
        <f>G23</f>
        <v>4</v>
      </c>
      <c r="H16" s="28">
        <f>H23</f>
        <v>4</v>
      </c>
      <c r="I16" s="29">
        <f t="shared" si="0"/>
        <v>100</v>
      </c>
      <c r="J16" s="32"/>
    </row>
    <row r="17" spans="1:10" s="31" customFormat="1" ht="14.4" customHeight="1" x14ac:dyDescent="0.3">
      <c r="A17" s="25"/>
      <c r="B17" s="51"/>
      <c r="C17" s="26" t="s">
        <v>18</v>
      </c>
      <c r="D17" s="27" t="s">
        <v>13</v>
      </c>
      <c r="E17" s="27" t="s">
        <v>13</v>
      </c>
      <c r="F17" s="27" t="s">
        <v>13</v>
      </c>
      <c r="G17" s="28">
        <f>G24</f>
        <v>10</v>
      </c>
      <c r="H17" s="28">
        <f>H24</f>
        <v>10</v>
      </c>
      <c r="I17" s="29">
        <f t="shared" si="0"/>
        <v>100</v>
      </c>
      <c r="J17" s="32"/>
    </row>
    <row r="18" spans="1:10" s="31" customFormat="1" ht="29.4" customHeight="1" x14ac:dyDescent="0.3">
      <c r="A18" s="25">
        <v>10</v>
      </c>
      <c r="B18" s="51"/>
      <c r="C18" s="26" t="s">
        <v>71</v>
      </c>
      <c r="D18" s="27" t="s">
        <v>13</v>
      </c>
      <c r="E18" s="27" t="s">
        <v>13</v>
      </c>
      <c r="F18" s="27" t="s">
        <v>13</v>
      </c>
      <c r="G18" s="28">
        <f>G26</f>
        <v>6</v>
      </c>
      <c r="H18" s="28">
        <f>H26</f>
        <v>6</v>
      </c>
      <c r="I18" s="29">
        <f t="shared" si="0"/>
        <v>100</v>
      </c>
      <c r="J18" s="32"/>
    </row>
    <row r="19" spans="1:10" s="31" customFormat="1" ht="27.6" x14ac:dyDescent="0.3">
      <c r="A19" s="25">
        <v>11</v>
      </c>
      <c r="B19" s="51"/>
      <c r="C19" s="26" t="s">
        <v>15</v>
      </c>
      <c r="D19" s="27" t="s">
        <v>13</v>
      </c>
      <c r="E19" s="27" t="s">
        <v>13</v>
      </c>
      <c r="F19" s="27" t="s">
        <v>13</v>
      </c>
      <c r="G19" s="28">
        <f>G25+G29+G32</f>
        <v>214</v>
      </c>
      <c r="H19" s="28">
        <f>H25+H29+H32</f>
        <v>158.19999999999999</v>
      </c>
      <c r="I19" s="29">
        <f t="shared" si="0"/>
        <v>73.925233644859802</v>
      </c>
      <c r="J19" s="32"/>
    </row>
    <row r="20" spans="1:10" s="31" customFormat="1" ht="16.8" customHeight="1" x14ac:dyDescent="0.3">
      <c r="A20" s="25"/>
      <c r="B20" s="52"/>
      <c r="C20" s="26" t="s">
        <v>16</v>
      </c>
      <c r="D20" s="27" t="s">
        <v>13</v>
      </c>
      <c r="E20" s="27" t="s">
        <v>13</v>
      </c>
      <c r="F20" s="27" t="s">
        <v>13</v>
      </c>
      <c r="G20" s="28">
        <f>G27+G31</f>
        <v>82.9</v>
      </c>
      <c r="H20" s="28">
        <f>H27+H31</f>
        <v>8</v>
      </c>
      <c r="I20" s="29">
        <f t="shared" si="0"/>
        <v>9.6501809408926409</v>
      </c>
      <c r="J20" s="32"/>
    </row>
    <row r="21" spans="1:10" ht="17.399999999999999" customHeight="1" x14ac:dyDescent="0.3">
      <c r="A21" s="9">
        <v>12</v>
      </c>
      <c r="B21" s="59" t="s">
        <v>20</v>
      </c>
      <c r="C21" s="6" t="s">
        <v>14</v>
      </c>
      <c r="D21" s="12" t="s">
        <v>21</v>
      </c>
      <c r="E21" s="12" t="s">
        <v>22</v>
      </c>
      <c r="F21" s="12" t="s">
        <v>24</v>
      </c>
      <c r="G21" s="22">
        <v>23.6</v>
      </c>
      <c r="H21" s="22">
        <v>23.6</v>
      </c>
      <c r="I21" s="13">
        <f t="shared" si="0"/>
        <v>100</v>
      </c>
      <c r="J21" s="59"/>
    </row>
    <row r="22" spans="1:10" ht="15.6" customHeight="1" x14ac:dyDescent="0.3">
      <c r="A22" s="9">
        <v>13</v>
      </c>
      <c r="B22" s="60"/>
      <c r="C22" s="6" t="s">
        <v>14</v>
      </c>
      <c r="D22" s="12" t="s">
        <v>21</v>
      </c>
      <c r="E22" s="12" t="s">
        <v>22</v>
      </c>
      <c r="F22" s="12" t="s">
        <v>23</v>
      </c>
      <c r="G22" s="22">
        <v>38.4</v>
      </c>
      <c r="H22" s="22">
        <v>38.4</v>
      </c>
      <c r="I22" s="13">
        <f t="shared" si="0"/>
        <v>100</v>
      </c>
      <c r="J22" s="60"/>
    </row>
    <row r="23" spans="1:10" s="1" customFormat="1" ht="15.6" customHeight="1" x14ac:dyDescent="0.3">
      <c r="A23" s="9"/>
      <c r="B23" s="60"/>
      <c r="C23" s="17" t="s">
        <v>17</v>
      </c>
      <c r="D23" s="12" t="s">
        <v>21</v>
      </c>
      <c r="E23" s="12" t="s">
        <v>22</v>
      </c>
      <c r="F23" s="12" t="s">
        <v>23</v>
      </c>
      <c r="G23" s="22">
        <v>4</v>
      </c>
      <c r="H23" s="22">
        <v>4</v>
      </c>
      <c r="I23" s="13">
        <f t="shared" si="0"/>
        <v>100</v>
      </c>
      <c r="J23" s="60"/>
    </row>
    <row r="24" spans="1:10" x14ac:dyDescent="0.3">
      <c r="A24" s="9"/>
      <c r="B24" s="60"/>
      <c r="C24" s="6" t="s">
        <v>18</v>
      </c>
      <c r="D24" s="12" t="s">
        <v>21</v>
      </c>
      <c r="E24" s="12" t="s">
        <v>44</v>
      </c>
      <c r="F24" s="12" t="s">
        <v>23</v>
      </c>
      <c r="G24" s="22">
        <v>10</v>
      </c>
      <c r="H24" s="22">
        <v>10</v>
      </c>
      <c r="I24" s="13">
        <f t="shared" si="0"/>
        <v>100</v>
      </c>
      <c r="J24" s="60"/>
    </row>
    <row r="25" spans="1:10" ht="27.6" x14ac:dyDescent="0.3">
      <c r="A25" s="9"/>
      <c r="B25" s="60"/>
      <c r="C25" s="17" t="s">
        <v>15</v>
      </c>
      <c r="D25" s="12" t="s">
        <v>25</v>
      </c>
      <c r="E25" s="12" t="s">
        <v>26</v>
      </c>
      <c r="F25" s="12" t="s">
        <v>23</v>
      </c>
      <c r="G25" s="22">
        <v>43</v>
      </c>
      <c r="H25" s="22">
        <v>43</v>
      </c>
      <c r="I25" s="13">
        <f t="shared" si="0"/>
        <v>100</v>
      </c>
      <c r="J25" s="60"/>
    </row>
    <row r="26" spans="1:10" ht="28.2" customHeight="1" x14ac:dyDescent="0.3">
      <c r="A26" s="9">
        <v>14</v>
      </c>
      <c r="B26" s="60"/>
      <c r="C26" s="17" t="s">
        <v>71</v>
      </c>
      <c r="D26" s="12" t="s">
        <v>72</v>
      </c>
      <c r="E26" s="12" t="s">
        <v>26</v>
      </c>
      <c r="F26" s="12" t="s">
        <v>23</v>
      </c>
      <c r="G26" s="22">
        <v>6</v>
      </c>
      <c r="H26" s="22">
        <v>6</v>
      </c>
      <c r="I26" s="13">
        <f t="shared" si="0"/>
        <v>100</v>
      </c>
      <c r="J26" s="60"/>
    </row>
    <row r="27" spans="1:10" ht="12.6" customHeight="1" x14ac:dyDescent="0.3">
      <c r="A27" s="9">
        <v>15</v>
      </c>
      <c r="B27" s="61"/>
      <c r="C27" s="17" t="s">
        <v>16</v>
      </c>
      <c r="D27" s="12" t="s">
        <v>27</v>
      </c>
      <c r="E27" s="12" t="s">
        <v>28</v>
      </c>
      <c r="F27" s="12" t="s">
        <v>23</v>
      </c>
      <c r="G27" s="22">
        <v>8</v>
      </c>
      <c r="H27" s="22">
        <v>8</v>
      </c>
      <c r="I27" s="13">
        <f t="shared" si="0"/>
        <v>100</v>
      </c>
      <c r="J27" s="60"/>
    </row>
    <row r="28" spans="1:10" ht="15" customHeight="1" x14ac:dyDescent="0.3">
      <c r="A28" s="9">
        <v>16</v>
      </c>
      <c r="B28" s="53" t="s">
        <v>29</v>
      </c>
      <c r="C28" s="6" t="s">
        <v>14</v>
      </c>
      <c r="D28" s="12" t="s">
        <v>21</v>
      </c>
      <c r="E28" s="12" t="s">
        <v>30</v>
      </c>
      <c r="F28" s="12" t="s">
        <v>31</v>
      </c>
      <c r="G28" s="22">
        <v>81.5</v>
      </c>
      <c r="H28" s="22">
        <v>81.5</v>
      </c>
      <c r="I28" s="13">
        <f t="shared" si="0"/>
        <v>100</v>
      </c>
      <c r="J28" s="46"/>
    </row>
    <row r="29" spans="1:10" ht="27.6" x14ac:dyDescent="0.3">
      <c r="A29" s="9">
        <v>17</v>
      </c>
      <c r="B29" s="54"/>
      <c r="C29" s="6" t="s">
        <v>15</v>
      </c>
      <c r="D29" s="12" t="s">
        <v>25</v>
      </c>
      <c r="E29" s="12" t="s">
        <v>26</v>
      </c>
      <c r="F29" s="12" t="s">
        <v>31</v>
      </c>
      <c r="G29" s="22">
        <v>39</v>
      </c>
      <c r="H29" s="22">
        <v>39</v>
      </c>
      <c r="I29" s="13">
        <f t="shared" si="0"/>
        <v>100</v>
      </c>
      <c r="J29" s="46"/>
    </row>
    <row r="30" spans="1:10" s="1" customFormat="1" x14ac:dyDescent="0.3">
      <c r="A30" s="9"/>
      <c r="B30" s="54"/>
      <c r="C30" s="17" t="s">
        <v>14</v>
      </c>
      <c r="D30" s="12" t="s">
        <v>21</v>
      </c>
      <c r="E30" s="12" t="s">
        <v>30</v>
      </c>
      <c r="F30" s="12" t="s">
        <v>73</v>
      </c>
      <c r="G30" s="22">
        <v>40.799999999999997</v>
      </c>
      <c r="H30" s="22">
        <v>40.799999999999997</v>
      </c>
      <c r="I30" s="13">
        <f t="shared" si="0"/>
        <v>100</v>
      </c>
      <c r="J30" s="19"/>
    </row>
    <row r="31" spans="1:10" s="1" customFormat="1" x14ac:dyDescent="0.3">
      <c r="A31" s="9"/>
      <c r="B31" s="54"/>
      <c r="C31" s="17" t="s">
        <v>16</v>
      </c>
      <c r="D31" s="12" t="s">
        <v>27</v>
      </c>
      <c r="E31" s="12" t="s">
        <v>28</v>
      </c>
      <c r="F31" s="12" t="s">
        <v>73</v>
      </c>
      <c r="G31" s="22">
        <v>74.900000000000006</v>
      </c>
      <c r="H31" s="22">
        <v>0</v>
      </c>
      <c r="I31" s="13">
        <f t="shared" si="0"/>
        <v>0</v>
      </c>
      <c r="J31" s="19"/>
    </row>
    <row r="32" spans="1:10" s="1" customFormat="1" ht="27.6" x14ac:dyDescent="0.3">
      <c r="A32" s="9"/>
      <c r="B32" s="55"/>
      <c r="C32" s="17" t="s">
        <v>15</v>
      </c>
      <c r="D32" s="12" t="s">
        <v>25</v>
      </c>
      <c r="E32" s="12" t="s">
        <v>26</v>
      </c>
      <c r="F32" s="12" t="s">
        <v>73</v>
      </c>
      <c r="G32" s="22">
        <v>132</v>
      </c>
      <c r="H32" s="22">
        <v>76.2</v>
      </c>
      <c r="I32" s="13">
        <f t="shared" si="0"/>
        <v>57.727272727272727</v>
      </c>
      <c r="J32" s="19"/>
    </row>
    <row r="33" spans="1:10" s="31" customFormat="1" ht="58.2" customHeight="1" x14ac:dyDescent="0.3">
      <c r="A33" s="25"/>
      <c r="B33" s="33" t="s">
        <v>32</v>
      </c>
      <c r="C33" s="26" t="s">
        <v>14</v>
      </c>
      <c r="D33" s="27" t="s">
        <v>13</v>
      </c>
      <c r="E33" s="27" t="s">
        <v>13</v>
      </c>
      <c r="F33" s="27" t="s">
        <v>13</v>
      </c>
      <c r="G33" s="28">
        <f>G35</f>
        <v>3454.9</v>
      </c>
      <c r="H33" s="28">
        <f>H35</f>
        <v>3454.9</v>
      </c>
      <c r="I33" s="29">
        <f t="shared" si="0"/>
        <v>100</v>
      </c>
      <c r="J33" s="47"/>
    </row>
    <row r="34" spans="1:10" ht="20.399999999999999" customHeight="1" x14ac:dyDescent="0.3">
      <c r="A34" s="9">
        <v>18</v>
      </c>
      <c r="B34" s="44" t="s">
        <v>33</v>
      </c>
      <c r="C34" s="6" t="s">
        <v>14</v>
      </c>
      <c r="D34" s="12" t="s">
        <v>13</v>
      </c>
      <c r="E34" s="12" t="s">
        <v>13</v>
      </c>
      <c r="F34" s="12" t="s">
        <v>13</v>
      </c>
      <c r="G34" s="22">
        <f>G35</f>
        <v>3454.9</v>
      </c>
      <c r="H34" s="22">
        <f>H35</f>
        <v>3454.9</v>
      </c>
      <c r="I34" s="13">
        <f t="shared" si="0"/>
        <v>100</v>
      </c>
      <c r="J34" s="48"/>
    </row>
    <row r="35" spans="1:10" x14ac:dyDescent="0.3">
      <c r="A35" s="9">
        <v>19</v>
      </c>
      <c r="B35" s="45"/>
      <c r="C35" s="17" t="s">
        <v>14</v>
      </c>
      <c r="D35" s="12" t="s">
        <v>21</v>
      </c>
      <c r="E35" s="12" t="s">
        <v>34</v>
      </c>
      <c r="F35" s="12" t="s">
        <v>35</v>
      </c>
      <c r="G35" s="22">
        <v>3454.9</v>
      </c>
      <c r="H35" s="22">
        <v>3454.9</v>
      </c>
      <c r="I35" s="13">
        <f t="shared" si="0"/>
        <v>100</v>
      </c>
      <c r="J35" s="49"/>
    </row>
    <row r="36" spans="1:10" s="31" customFormat="1" x14ac:dyDescent="0.3">
      <c r="A36" s="25">
        <v>20</v>
      </c>
      <c r="B36" s="50" t="s">
        <v>36</v>
      </c>
      <c r="C36" s="26" t="s">
        <v>37</v>
      </c>
      <c r="D36" s="27" t="s">
        <v>13</v>
      </c>
      <c r="E36" s="27" t="s">
        <v>13</v>
      </c>
      <c r="F36" s="27" t="s">
        <v>13</v>
      </c>
      <c r="G36" s="28">
        <f>SUM(G37:G39)</f>
        <v>57061.799999999996</v>
      </c>
      <c r="H36" s="28">
        <f>SUM(H37:H39)</f>
        <v>54914.399999999994</v>
      </c>
      <c r="I36" s="29">
        <f t="shared" si="0"/>
        <v>96.23671177565376</v>
      </c>
      <c r="J36" s="34"/>
    </row>
    <row r="37" spans="1:10" s="31" customFormat="1" ht="16.8" customHeight="1" x14ac:dyDescent="0.3">
      <c r="A37" s="25">
        <v>21</v>
      </c>
      <c r="B37" s="51"/>
      <c r="C37" s="26" t="s">
        <v>14</v>
      </c>
      <c r="D37" s="27" t="s">
        <v>13</v>
      </c>
      <c r="E37" s="27" t="s">
        <v>13</v>
      </c>
      <c r="F37" s="27" t="s">
        <v>13</v>
      </c>
      <c r="G37" s="28">
        <f>G40+G41+G45+G46+G47+G48+G49+G50+G51+G52+G53+G54+G57</f>
        <v>51553.299999999996</v>
      </c>
      <c r="H37" s="28">
        <f>H40+H41+H45+H46+H47+H48+H49+H50+H51+H52+H53+H54+H57</f>
        <v>49405.899999999994</v>
      </c>
      <c r="I37" s="29">
        <f t="shared" si="0"/>
        <v>95.834602246606906</v>
      </c>
      <c r="J37" s="35"/>
    </row>
    <row r="38" spans="1:10" s="31" customFormat="1" ht="14.4" customHeight="1" x14ac:dyDescent="0.3">
      <c r="A38" s="25">
        <v>22</v>
      </c>
      <c r="B38" s="51"/>
      <c r="C38" s="26" t="s">
        <v>17</v>
      </c>
      <c r="D38" s="27" t="s">
        <v>13</v>
      </c>
      <c r="E38" s="27" t="s">
        <v>13</v>
      </c>
      <c r="F38" s="27" t="s">
        <v>13</v>
      </c>
      <c r="G38" s="28">
        <f>G42+G58+G55</f>
        <v>1734.2</v>
      </c>
      <c r="H38" s="28">
        <f>H42+H58+H55</f>
        <v>1734.2</v>
      </c>
      <c r="I38" s="29">
        <f t="shared" si="0"/>
        <v>100</v>
      </c>
      <c r="J38" s="35"/>
    </row>
    <row r="39" spans="1:10" s="31" customFormat="1" ht="15.6" customHeight="1" x14ac:dyDescent="0.3">
      <c r="A39" s="25"/>
      <c r="B39" s="52"/>
      <c r="C39" s="26" t="s">
        <v>18</v>
      </c>
      <c r="D39" s="27" t="s">
        <v>13</v>
      </c>
      <c r="E39" s="27" t="s">
        <v>13</v>
      </c>
      <c r="F39" s="27" t="s">
        <v>13</v>
      </c>
      <c r="G39" s="28">
        <f>G43+G44+G59+G56</f>
        <v>3774.3</v>
      </c>
      <c r="H39" s="28">
        <f>H43+H44+H59+H56</f>
        <v>3774.3</v>
      </c>
      <c r="I39" s="29">
        <f t="shared" si="0"/>
        <v>100</v>
      </c>
      <c r="J39" s="34"/>
    </row>
    <row r="40" spans="1:10" ht="15" customHeight="1" x14ac:dyDescent="0.3">
      <c r="A40" s="10">
        <v>23</v>
      </c>
      <c r="B40" s="44" t="s">
        <v>38</v>
      </c>
      <c r="C40" s="57" t="s">
        <v>14</v>
      </c>
      <c r="D40" s="12" t="s">
        <v>21</v>
      </c>
      <c r="E40" s="12" t="s">
        <v>30</v>
      </c>
      <c r="F40" s="12" t="s">
        <v>39</v>
      </c>
      <c r="G40" s="22">
        <v>33850.300000000003</v>
      </c>
      <c r="H40" s="22">
        <v>32595.200000000001</v>
      </c>
      <c r="I40" s="13">
        <f t="shared" si="0"/>
        <v>96.292204204984884</v>
      </c>
      <c r="J40" s="16"/>
    </row>
    <row r="41" spans="1:10" x14ac:dyDescent="0.3">
      <c r="A41" s="10">
        <v>24</v>
      </c>
      <c r="B41" s="45"/>
      <c r="C41" s="58"/>
      <c r="D41" s="12" t="s">
        <v>21</v>
      </c>
      <c r="E41" s="12" t="s">
        <v>30</v>
      </c>
      <c r="F41" s="12" t="s">
        <v>40</v>
      </c>
      <c r="G41" s="22">
        <v>6712.7</v>
      </c>
      <c r="H41" s="22">
        <v>5859.8</v>
      </c>
      <c r="I41" s="13">
        <f t="shared" si="0"/>
        <v>87.294233318932768</v>
      </c>
      <c r="J41" s="24"/>
    </row>
    <row r="42" spans="1:10" ht="16.2" customHeight="1" x14ac:dyDescent="0.3">
      <c r="A42" s="10">
        <v>25</v>
      </c>
      <c r="B42" s="14" t="s">
        <v>41</v>
      </c>
      <c r="C42" s="6" t="s">
        <v>17</v>
      </c>
      <c r="D42" s="12" t="s">
        <v>21</v>
      </c>
      <c r="E42" s="12" t="s">
        <v>22</v>
      </c>
      <c r="F42" s="12" t="s">
        <v>42</v>
      </c>
      <c r="G42" s="23">
        <v>1657</v>
      </c>
      <c r="H42" s="23">
        <v>1657</v>
      </c>
      <c r="I42" s="13">
        <f t="shared" si="0"/>
        <v>100</v>
      </c>
      <c r="J42" s="8"/>
    </row>
    <row r="43" spans="1:10" x14ac:dyDescent="0.3">
      <c r="A43" s="10">
        <v>26</v>
      </c>
      <c r="B43" s="56" t="s">
        <v>43</v>
      </c>
      <c r="C43" s="57" t="s">
        <v>18</v>
      </c>
      <c r="D43" s="12" t="s">
        <v>21</v>
      </c>
      <c r="E43" s="12" t="s">
        <v>44</v>
      </c>
      <c r="F43" s="12" t="s">
        <v>45</v>
      </c>
      <c r="G43" s="23">
        <v>2383</v>
      </c>
      <c r="H43" s="23">
        <v>2383</v>
      </c>
      <c r="I43" s="13">
        <f t="shared" si="0"/>
        <v>100</v>
      </c>
      <c r="J43" s="8"/>
    </row>
    <row r="44" spans="1:10" x14ac:dyDescent="0.3">
      <c r="A44" s="10">
        <v>27</v>
      </c>
      <c r="B44" s="56"/>
      <c r="C44" s="58"/>
      <c r="D44" s="12" t="s">
        <v>21</v>
      </c>
      <c r="E44" s="12" t="s">
        <v>44</v>
      </c>
      <c r="F44" s="12" t="s">
        <v>46</v>
      </c>
      <c r="G44" s="23">
        <v>1269.2</v>
      </c>
      <c r="H44" s="23">
        <v>1269.2</v>
      </c>
      <c r="I44" s="13">
        <f t="shared" si="0"/>
        <v>100</v>
      </c>
      <c r="J44" s="8"/>
    </row>
    <row r="45" spans="1:10" ht="39" customHeight="1" x14ac:dyDescent="0.3">
      <c r="A45" s="10">
        <v>28</v>
      </c>
      <c r="B45" s="14" t="s">
        <v>47</v>
      </c>
      <c r="C45" s="6" t="s">
        <v>14</v>
      </c>
      <c r="D45" s="12" t="s">
        <v>21</v>
      </c>
      <c r="E45" s="12" t="s">
        <v>22</v>
      </c>
      <c r="F45" s="12" t="s">
        <v>48</v>
      </c>
      <c r="G45" s="23">
        <v>1080</v>
      </c>
      <c r="H45" s="23">
        <v>1080</v>
      </c>
      <c r="I45" s="13">
        <f t="shared" si="0"/>
        <v>100</v>
      </c>
      <c r="J45" s="15"/>
    </row>
    <row r="46" spans="1:10" ht="52.8" customHeight="1" x14ac:dyDescent="0.3">
      <c r="A46" s="10">
        <v>29</v>
      </c>
      <c r="B46" s="14" t="s">
        <v>49</v>
      </c>
      <c r="C46" s="6" t="s">
        <v>14</v>
      </c>
      <c r="D46" s="12" t="s">
        <v>21</v>
      </c>
      <c r="E46" s="12" t="s">
        <v>22</v>
      </c>
      <c r="F46" s="12" t="s">
        <v>50</v>
      </c>
      <c r="G46" s="23">
        <v>1076.8</v>
      </c>
      <c r="H46" s="23">
        <v>1076.8</v>
      </c>
      <c r="I46" s="13">
        <f t="shared" si="0"/>
        <v>100</v>
      </c>
      <c r="J46" s="8"/>
    </row>
    <row r="47" spans="1:10" ht="65.400000000000006" customHeight="1" x14ac:dyDescent="0.3">
      <c r="A47" s="10">
        <v>30</v>
      </c>
      <c r="B47" s="14" t="s">
        <v>51</v>
      </c>
      <c r="C47" s="6" t="s">
        <v>14</v>
      </c>
      <c r="D47" s="12" t="s">
        <v>21</v>
      </c>
      <c r="E47" s="12" t="s">
        <v>22</v>
      </c>
      <c r="F47" s="12" t="s">
        <v>52</v>
      </c>
      <c r="G47" s="23">
        <v>803.6</v>
      </c>
      <c r="H47" s="23">
        <v>803.6</v>
      </c>
      <c r="I47" s="13">
        <f t="shared" si="0"/>
        <v>100</v>
      </c>
      <c r="J47" s="15"/>
    </row>
    <row r="48" spans="1:10" ht="24.6" customHeight="1" x14ac:dyDescent="0.3">
      <c r="A48" s="10">
        <v>31</v>
      </c>
      <c r="B48" s="14" t="s">
        <v>53</v>
      </c>
      <c r="C48" s="6" t="s">
        <v>14</v>
      </c>
      <c r="D48" s="12" t="s">
        <v>21</v>
      </c>
      <c r="E48" s="12" t="s">
        <v>54</v>
      </c>
      <c r="F48" s="12" t="s">
        <v>55</v>
      </c>
      <c r="G48" s="23">
        <v>450.5</v>
      </c>
      <c r="H48" s="23">
        <v>450.5</v>
      </c>
      <c r="I48" s="13">
        <f t="shared" si="0"/>
        <v>100</v>
      </c>
      <c r="J48" s="8"/>
    </row>
    <row r="49" spans="1:10" ht="25.2" x14ac:dyDescent="0.3">
      <c r="A49" s="10">
        <v>32</v>
      </c>
      <c r="B49" s="14" t="s">
        <v>56</v>
      </c>
      <c r="C49" s="6" t="s">
        <v>14</v>
      </c>
      <c r="D49" s="12" t="s">
        <v>21</v>
      </c>
      <c r="E49" s="12" t="s">
        <v>57</v>
      </c>
      <c r="F49" s="12" t="s">
        <v>58</v>
      </c>
      <c r="G49" s="23">
        <v>3404</v>
      </c>
      <c r="H49" s="23">
        <v>3404</v>
      </c>
      <c r="I49" s="13">
        <f t="shared" si="0"/>
        <v>100</v>
      </c>
      <c r="J49" s="8"/>
    </row>
    <row r="50" spans="1:10" ht="36.6" customHeight="1" x14ac:dyDescent="0.3">
      <c r="A50" s="10">
        <v>33</v>
      </c>
      <c r="B50" s="14" t="s">
        <v>59</v>
      </c>
      <c r="C50" s="6" t="s">
        <v>14</v>
      </c>
      <c r="D50" s="12" t="s">
        <v>21</v>
      </c>
      <c r="E50" s="12" t="s">
        <v>60</v>
      </c>
      <c r="F50" s="12" t="s">
        <v>61</v>
      </c>
      <c r="G50" s="23">
        <v>240</v>
      </c>
      <c r="H50" s="23">
        <v>200.6</v>
      </c>
      <c r="I50" s="13">
        <f t="shared" si="0"/>
        <v>83.583333333333329</v>
      </c>
      <c r="J50" s="8"/>
    </row>
    <row r="51" spans="1:10" ht="37.200000000000003" customHeight="1" x14ac:dyDescent="0.3">
      <c r="A51" s="10">
        <v>34</v>
      </c>
      <c r="B51" s="14" t="s">
        <v>62</v>
      </c>
      <c r="C51" s="6" t="s">
        <v>14</v>
      </c>
      <c r="D51" s="12" t="s">
        <v>21</v>
      </c>
      <c r="E51" s="12" t="s">
        <v>60</v>
      </c>
      <c r="F51" s="12" t="s">
        <v>63</v>
      </c>
      <c r="G51" s="23">
        <v>2248.6999999999998</v>
      </c>
      <c r="H51" s="23">
        <v>2248.6999999999998</v>
      </c>
      <c r="I51" s="13">
        <f t="shared" si="0"/>
        <v>100</v>
      </c>
      <c r="J51" s="8"/>
    </row>
    <row r="52" spans="1:10" ht="42.6" customHeight="1" x14ac:dyDescent="0.3">
      <c r="A52" s="10">
        <v>35</v>
      </c>
      <c r="B52" s="14" t="s">
        <v>64</v>
      </c>
      <c r="C52" s="6" t="s">
        <v>14</v>
      </c>
      <c r="D52" s="12" t="s">
        <v>21</v>
      </c>
      <c r="E52" s="12" t="s">
        <v>60</v>
      </c>
      <c r="F52" s="12" t="s">
        <v>65</v>
      </c>
      <c r="G52" s="23"/>
      <c r="H52" s="23"/>
      <c r="I52" s="13"/>
      <c r="J52" s="8"/>
    </row>
    <row r="53" spans="1:10" ht="15.6" customHeight="1" x14ac:dyDescent="0.3">
      <c r="A53" s="10">
        <v>36</v>
      </c>
      <c r="B53" s="59" t="s">
        <v>66</v>
      </c>
      <c r="C53" s="6" t="s">
        <v>14</v>
      </c>
      <c r="D53" s="12" t="s">
        <v>21</v>
      </c>
      <c r="E53" s="12" t="s">
        <v>22</v>
      </c>
      <c r="F53" s="12" t="s">
        <v>67</v>
      </c>
      <c r="G53" s="23">
        <v>609.5</v>
      </c>
      <c r="H53" s="23">
        <v>609.5</v>
      </c>
      <c r="I53" s="13">
        <f t="shared" si="0"/>
        <v>100</v>
      </c>
      <c r="J53" s="8"/>
    </row>
    <row r="54" spans="1:10" s="1" customFormat="1" ht="15.6" customHeight="1" x14ac:dyDescent="0.3">
      <c r="A54" s="10"/>
      <c r="B54" s="60"/>
      <c r="C54" s="17" t="s">
        <v>14</v>
      </c>
      <c r="D54" s="12" t="s">
        <v>21</v>
      </c>
      <c r="E54" s="12" t="s">
        <v>30</v>
      </c>
      <c r="F54" s="12" t="s">
        <v>74</v>
      </c>
      <c r="G54" s="23">
        <v>600.20000000000005</v>
      </c>
      <c r="H54" s="23">
        <v>600.20000000000005</v>
      </c>
      <c r="I54" s="13">
        <f t="shared" si="0"/>
        <v>100</v>
      </c>
      <c r="J54" s="18"/>
    </row>
    <row r="55" spans="1:10" s="1" customFormat="1" ht="15.6" customHeight="1" x14ac:dyDescent="0.3">
      <c r="A55" s="10"/>
      <c r="B55" s="60"/>
      <c r="C55" s="17" t="s">
        <v>17</v>
      </c>
      <c r="D55" s="12" t="s">
        <v>21</v>
      </c>
      <c r="E55" s="12" t="s">
        <v>22</v>
      </c>
      <c r="F55" s="12" t="s">
        <v>74</v>
      </c>
      <c r="G55" s="23">
        <v>29.3</v>
      </c>
      <c r="H55" s="23">
        <v>29.3</v>
      </c>
      <c r="I55" s="13">
        <f t="shared" si="0"/>
        <v>100</v>
      </c>
      <c r="J55" s="18"/>
    </row>
    <row r="56" spans="1:10" s="1" customFormat="1" ht="15.6" customHeight="1" x14ac:dyDescent="0.3">
      <c r="A56" s="10"/>
      <c r="B56" s="60"/>
      <c r="C56" s="17" t="s">
        <v>18</v>
      </c>
      <c r="D56" s="12" t="s">
        <v>21</v>
      </c>
      <c r="E56" s="12" t="s">
        <v>44</v>
      </c>
      <c r="F56" s="12" t="s">
        <v>74</v>
      </c>
      <c r="G56" s="23">
        <v>29.3</v>
      </c>
      <c r="H56" s="23">
        <v>29.3</v>
      </c>
      <c r="I56" s="13">
        <f t="shared" si="0"/>
        <v>100</v>
      </c>
      <c r="J56" s="18"/>
    </row>
    <row r="57" spans="1:10" ht="18" customHeight="1" x14ac:dyDescent="0.3">
      <c r="A57" s="10">
        <v>37</v>
      </c>
      <c r="B57" s="60"/>
      <c r="C57" s="6" t="s">
        <v>14</v>
      </c>
      <c r="D57" s="12" t="s">
        <v>21</v>
      </c>
      <c r="E57" s="12" t="s">
        <v>22</v>
      </c>
      <c r="F57" s="12" t="s">
        <v>68</v>
      </c>
      <c r="G57" s="23">
        <v>477</v>
      </c>
      <c r="H57" s="23">
        <v>477</v>
      </c>
      <c r="I57" s="13">
        <f t="shared" si="0"/>
        <v>100</v>
      </c>
      <c r="J57" s="8"/>
    </row>
    <row r="58" spans="1:10" x14ac:dyDescent="0.3">
      <c r="A58" s="10">
        <v>36</v>
      </c>
      <c r="B58" s="60"/>
      <c r="C58" s="6" t="s">
        <v>17</v>
      </c>
      <c r="D58" s="12" t="s">
        <v>21</v>
      </c>
      <c r="E58" s="12" t="s">
        <v>22</v>
      </c>
      <c r="F58" s="12" t="s">
        <v>68</v>
      </c>
      <c r="G58" s="23">
        <v>47.9</v>
      </c>
      <c r="H58" s="23">
        <v>47.9</v>
      </c>
      <c r="I58" s="13">
        <f t="shared" si="0"/>
        <v>100</v>
      </c>
      <c r="J58" s="8"/>
    </row>
    <row r="59" spans="1:10" ht="17.399999999999999" customHeight="1" x14ac:dyDescent="0.3">
      <c r="A59" s="10">
        <v>37</v>
      </c>
      <c r="B59" s="61"/>
      <c r="C59" s="6" t="s">
        <v>18</v>
      </c>
      <c r="D59" s="12" t="s">
        <v>21</v>
      </c>
      <c r="E59" s="12" t="s">
        <v>44</v>
      </c>
      <c r="F59" s="12" t="s">
        <v>68</v>
      </c>
      <c r="G59" s="23">
        <v>92.8</v>
      </c>
      <c r="H59" s="23">
        <v>92.8</v>
      </c>
      <c r="I59" s="13">
        <f>H59*100/G59</f>
        <v>100</v>
      </c>
      <c r="J59" s="8"/>
    </row>
    <row r="60" spans="1:10" x14ac:dyDescent="0.3">
      <c r="A60" s="1"/>
      <c r="B60" s="4"/>
      <c r="C60" s="1"/>
      <c r="D60" s="1"/>
      <c r="E60" s="1"/>
      <c r="F60" s="1"/>
      <c r="I60" s="1"/>
      <c r="J60" s="1"/>
    </row>
    <row r="61" spans="1:10" x14ac:dyDescent="0.3">
      <c r="A61" s="1"/>
      <c r="B61" s="4" t="s">
        <v>69</v>
      </c>
      <c r="C61" s="1"/>
      <c r="D61" s="1"/>
      <c r="E61" s="1"/>
      <c r="F61" s="1"/>
      <c r="I61" s="1"/>
      <c r="J61" s="1"/>
    </row>
    <row r="62" spans="1:10" x14ac:dyDescent="0.3">
      <c r="A62" s="1"/>
      <c r="B62" s="4"/>
      <c r="C62" s="1"/>
      <c r="D62" s="1"/>
      <c r="E62" s="1"/>
      <c r="F62" s="1"/>
      <c r="I62" s="1"/>
      <c r="J62" s="1"/>
    </row>
  </sheetData>
  <mergeCells count="22">
    <mergeCell ref="B43:B44"/>
    <mergeCell ref="C43:C44"/>
    <mergeCell ref="B53:B59"/>
    <mergeCell ref="A1:J2"/>
    <mergeCell ref="A3:J3"/>
    <mergeCell ref="C40:C41"/>
    <mergeCell ref="G5:I5"/>
    <mergeCell ref="J5:J6"/>
    <mergeCell ref="B7:B13"/>
    <mergeCell ref="B14:B20"/>
    <mergeCell ref="B21:B27"/>
    <mergeCell ref="J21:J27"/>
    <mergeCell ref="A5:A6"/>
    <mergeCell ref="B5:B6"/>
    <mergeCell ref="C5:C6"/>
    <mergeCell ref="D5:F5"/>
    <mergeCell ref="B40:B41"/>
    <mergeCell ref="J28:J29"/>
    <mergeCell ref="J33:J35"/>
    <mergeCell ref="B34:B35"/>
    <mergeCell ref="B36:B39"/>
    <mergeCell ref="B28:B3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1 полугодие</vt:lpstr>
      <vt:lpstr>9 месяцев</vt:lpstr>
      <vt:lpstr>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2018-02-02T08:38:05Z</cp:lastPrinted>
  <dcterms:created xsi:type="dcterms:W3CDTF">2017-05-02T07:15:50Z</dcterms:created>
  <dcterms:modified xsi:type="dcterms:W3CDTF">2018-02-02T10:38:36Z</dcterms:modified>
</cp:coreProperties>
</file>